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240" yWindow="105" windowWidth="14805" windowHeight="8010"/>
  </bookViews>
  <sheets>
    <sheet name="عالی" sheetId="1" r:id="rId1"/>
  </sheets>
  <definedNames>
    <definedName name="_xlnm.Print_Area" localSheetId="0">عالی!$A$1:$J$61</definedName>
  </definedNames>
  <calcPr calcId="124519"/>
</workbook>
</file>

<file path=xl/calcChain.xml><?xml version="1.0" encoding="utf-8"?>
<calcChain xmlns="http://schemas.openxmlformats.org/spreadsheetml/2006/main">
  <c r="G40" i="1"/>
  <c r="J40" s="1"/>
  <c r="J50" l="1"/>
  <c r="J51"/>
  <c r="J52"/>
  <c r="J49"/>
  <c r="J53" l="1"/>
  <c r="J28"/>
  <c r="J27"/>
  <c r="J26"/>
  <c r="J25"/>
  <c r="J22" l="1"/>
  <c r="J23"/>
  <c r="J24"/>
  <c r="J37" l="1"/>
  <c r="J38"/>
  <c r="J36"/>
  <c r="J39" l="1"/>
  <c r="J33"/>
  <c r="J32"/>
  <c r="J5"/>
  <c r="J6"/>
  <c r="J4"/>
  <c r="J7" l="1"/>
  <c r="J34"/>
  <c r="J13"/>
  <c r="J18"/>
  <c r="J10"/>
  <c r="J15"/>
  <c r="J11"/>
  <c r="J16"/>
  <c r="J12"/>
  <c r="J17"/>
  <c r="J14"/>
  <c r="F56" l="1"/>
  <c r="J9" l="1"/>
  <c r="J19" s="1"/>
  <c r="J21"/>
  <c r="J29" s="1"/>
  <c r="J43"/>
  <c r="J44"/>
  <c r="J45"/>
  <c r="J46"/>
  <c r="J42"/>
  <c r="J47" l="1"/>
  <c r="I54" s="1"/>
  <c r="F57" l="1"/>
  <c r="I55" s="1"/>
</calcChain>
</file>

<file path=xl/sharedStrings.xml><?xml version="1.0" encoding="utf-8"?>
<sst xmlns="http://schemas.openxmlformats.org/spreadsheetml/2006/main" count="80" uniqueCount="68">
  <si>
    <t>ردیف</t>
  </si>
  <si>
    <t>عامل ارزیابی کارمندان</t>
  </si>
  <si>
    <t>شاخص امتیاز</t>
  </si>
  <si>
    <t>امتیاز</t>
  </si>
  <si>
    <t>حداکثر امتیاز</t>
  </si>
  <si>
    <t xml:space="preserve">امتیاز مکتسبه </t>
  </si>
  <si>
    <t xml:space="preserve">دکترا و بالاتر </t>
  </si>
  <si>
    <t>کارشناسی ارشد</t>
  </si>
  <si>
    <t>کارشناسی</t>
  </si>
  <si>
    <t>جمع امتیاز:</t>
  </si>
  <si>
    <t>روز</t>
  </si>
  <si>
    <t>ماه</t>
  </si>
  <si>
    <t>سال</t>
  </si>
  <si>
    <t>به ازای هر سال عضویت در شورا / کمیته هایی که بر اساس قانون و دستورالعمل وزارت شکل می گیرد</t>
  </si>
  <si>
    <t>تعداد</t>
  </si>
  <si>
    <t>تعداد ساعات</t>
  </si>
  <si>
    <t>ارزیابی عملکرد</t>
  </si>
  <si>
    <t>معدل شش سال منتهی به زمان استحقاق (جهت مناطق محروم تقلیل می یابد)</t>
  </si>
  <si>
    <t>تشویقات در 10 سال اخیر</t>
  </si>
  <si>
    <t>تعداد تشویقات</t>
  </si>
  <si>
    <t xml:space="preserve">مستند سازی تجربیات </t>
  </si>
  <si>
    <t>جمع امتیازات</t>
  </si>
  <si>
    <t xml:space="preserve">تحصیلات  (مدرک تحصیلی) </t>
  </si>
  <si>
    <t xml:space="preserve">مسئـول کارگزیـنی </t>
  </si>
  <si>
    <t>مدت</t>
  </si>
  <si>
    <t xml:space="preserve"> به ازای هر سال سنوات با مدرک دیپلم و پایین تر</t>
  </si>
  <si>
    <t xml:space="preserve"> به ازای هر سال سنوات با مدرک کاردانی </t>
  </si>
  <si>
    <t xml:space="preserve"> به ازای هر سال سنوات با مدرک کارشناسی</t>
  </si>
  <si>
    <t xml:space="preserve"> به ازای هر سال سنوات با مدرک کارشناسی ارشد</t>
  </si>
  <si>
    <t xml:space="preserve"> به ازای هر سال سنوات با مدرک دکترا و بالاتر </t>
  </si>
  <si>
    <t xml:space="preserve"> به ازای هر سال سابقه مدیریت و معاون مدیر </t>
  </si>
  <si>
    <t xml:space="preserve"> به ازای هر سال سابقه رئیس گروه و اداره و معاون</t>
  </si>
  <si>
    <t xml:space="preserve"> به ازای هر ساعت آموزش عمومی </t>
  </si>
  <si>
    <t xml:space="preserve"> به ازای هر ساعت آموزش تخصصی و شغلی </t>
  </si>
  <si>
    <t xml:space="preserve"> به ازای هر ساعت آموزش مدیریتی</t>
  </si>
  <si>
    <t xml:space="preserve"> به ازای هر تشویق از سوی وزیر و استاندار</t>
  </si>
  <si>
    <t xml:space="preserve"> به ازای هر تشویق از سوی رئیس دانشگاه و هم سطح</t>
  </si>
  <si>
    <t xml:space="preserve"> به ازای هر تشویق از سوی معاونین دانشگاه و هم سطح</t>
  </si>
  <si>
    <t xml:space="preserve"> به ازای هر تشویق از سوی مدیران میانی دانشگاه </t>
  </si>
  <si>
    <t xml:space="preserve"> به ازای هر تشویق از سوی مدیران پایه دانشگاه/ دانشکده</t>
  </si>
  <si>
    <t xml:space="preserve">مناطق کمتر توسعه یافته    </t>
  </si>
  <si>
    <t xml:space="preserve"> به ازای هر سال سنوات با مدرک دیپلم و پایین تر(مناطق محروم)</t>
  </si>
  <si>
    <t xml:space="preserve"> به ازای هر سال سنوات با مدرک کاردانی (مناطق محروم)</t>
  </si>
  <si>
    <t xml:space="preserve"> به ازای هر سال سنوات با مدرک کارشناسی (مناطق محروم)</t>
  </si>
  <si>
    <t xml:space="preserve"> به ازای هر سال سنوات با مدرک کارشناسی ارشد(مناطق محروم)</t>
  </si>
  <si>
    <t xml:space="preserve"> به ازای هر سال سنوات با مدرک دکترا و بالاتر (مناطق محروم)</t>
  </si>
  <si>
    <t>سنوات خدمتی  
قبل از 1388/1/1</t>
  </si>
  <si>
    <t>دوره های آموزشی</t>
  </si>
  <si>
    <t xml:space="preserve"> به ازای هر سال سابقه مدیریت و معاون مدیر  (مناطق محروم)</t>
  </si>
  <si>
    <t>به ازای هر سال عضویت در شورا / کمیته هایی که بر اساس قانون و دستورالعمل وزارت شکل می گیرد( مناطق محروم)</t>
  </si>
  <si>
    <t>عضویت در شوراها و کمیته ها
قبل از 1388/1/1</t>
  </si>
  <si>
    <r>
      <t xml:space="preserve">جدول شماره 1 </t>
    </r>
    <r>
      <rPr>
        <sz val="14"/>
        <color theme="1"/>
        <rFont val="Times New Roman"/>
        <family val="1"/>
      </rPr>
      <t>–</t>
    </r>
    <r>
      <rPr>
        <sz val="14"/>
        <color theme="1"/>
        <rFont val="B Titr"/>
        <charset val="178"/>
      </rPr>
      <t xml:space="preserve"> امتیازات ارتقاء رتبه کارمند (عالی) آقای/خانم</t>
    </r>
    <r>
      <rPr>
        <sz val="8"/>
        <color theme="1"/>
        <rFont val="Calibri"/>
        <family val="2"/>
        <scheme val="minor"/>
      </rPr>
      <t>....</t>
    </r>
  </si>
  <si>
    <r>
      <t xml:space="preserve">سنوات خدمتی </t>
    </r>
    <r>
      <rPr>
        <b/>
        <sz val="8"/>
        <color theme="1"/>
        <rFont val="B Titr"/>
        <charset val="178"/>
      </rPr>
      <t>(خدمت درمناطق محروم)</t>
    </r>
    <r>
      <rPr>
        <b/>
        <sz val="10"/>
        <color theme="1"/>
        <rFont val="B Titr"/>
        <charset val="178"/>
      </rPr>
      <t xml:space="preserve">
</t>
    </r>
    <r>
      <rPr>
        <b/>
        <u val="double"/>
        <sz val="10"/>
        <color rgb="FFFF0000"/>
        <rFont val="B Titr"/>
        <charset val="178"/>
      </rPr>
      <t xml:space="preserve">بعد از 1388/1/1
</t>
    </r>
    <r>
      <rPr>
        <b/>
        <sz val="10"/>
        <color rgb="FF0070C0"/>
        <rFont val="B Titr"/>
        <charset val="178"/>
      </rPr>
      <t>بدون ضریب</t>
    </r>
  </si>
  <si>
    <t>سوابق مدیریتی و سرپرستی
قبل از 1388/1/1</t>
  </si>
  <si>
    <r>
      <t xml:space="preserve">سوابق مدیریتی  و سرپرستی
</t>
    </r>
    <r>
      <rPr>
        <b/>
        <sz val="8"/>
        <color theme="1"/>
        <rFont val="B Titr"/>
        <charset val="178"/>
      </rPr>
      <t xml:space="preserve">(خدمت درمناطق محروم )
</t>
    </r>
    <r>
      <rPr>
        <b/>
        <u val="double"/>
        <sz val="8"/>
        <color rgb="FFFF0000"/>
        <rFont val="B Titr"/>
        <charset val="178"/>
      </rPr>
      <t>بعداز 1388/1/1</t>
    </r>
    <r>
      <rPr>
        <b/>
        <sz val="8"/>
        <color theme="1"/>
        <rFont val="B Titr"/>
        <charset val="178"/>
      </rPr>
      <t xml:space="preserve"> </t>
    </r>
    <r>
      <rPr>
        <b/>
        <sz val="8"/>
        <color rgb="FF00B0F0"/>
        <rFont val="B Titr"/>
        <charset val="178"/>
      </rPr>
      <t>بدون ضریب</t>
    </r>
  </si>
  <si>
    <r>
      <t>عضویت در شوراها و کمیته ها</t>
    </r>
    <r>
      <rPr>
        <b/>
        <sz val="9"/>
        <color theme="1"/>
        <rFont val="B Titr"/>
        <charset val="178"/>
      </rPr>
      <t xml:space="preserve">
</t>
    </r>
    <r>
      <rPr>
        <b/>
        <sz val="8"/>
        <color theme="1"/>
        <rFont val="B Titr"/>
        <charset val="178"/>
      </rPr>
      <t xml:space="preserve">(خدمت درمناطق محروم) 
</t>
    </r>
    <r>
      <rPr>
        <b/>
        <u val="double"/>
        <sz val="8"/>
        <color rgb="FFFF0000"/>
        <rFont val="B Titr"/>
        <charset val="178"/>
      </rPr>
      <t xml:space="preserve">بعد از 1388/1/1 </t>
    </r>
    <r>
      <rPr>
        <b/>
        <sz val="8"/>
        <color rgb="FF0070C0"/>
        <rFont val="B Titr"/>
        <charset val="178"/>
      </rPr>
      <t>بدون ضریب</t>
    </r>
    <r>
      <rPr>
        <b/>
        <sz val="10"/>
        <color theme="1"/>
        <rFont val="B Titr"/>
        <charset val="178"/>
      </rPr>
      <t xml:space="preserve">
</t>
    </r>
  </si>
  <si>
    <r>
      <t xml:space="preserve"> به ازای هر سال سابقه رئیس گروه و اداره و معاون</t>
    </r>
    <r>
      <rPr>
        <b/>
        <sz val="8"/>
        <color theme="1"/>
        <rFont val="B Yagut"/>
        <charset val="178"/>
      </rPr>
      <t>(مناطق محروم)</t>
    </r>
  </si>
  <si>
    <t xml:space="preserve"> به ازای هر سال سابقه به عنوان سرپرستار، کارشناس مسئول، کارگزین مسئول و ....</t>
  </si>
  <si>
    <t xml:space="preserve"> به ازای هر سال سابقه به عنوان سرپرستار، کارشناس مسئول، کارگزین مسئول و .... (مناطق محروم)</t>
  </si>
  <si>
    <t>نام و نام خانوادگی</t>
  </si>
  <si>
    <t>دکتر  .......</t>
  </si>
  <si>
    <t xml:space="preserve"> به ازای هر سال سابقه به عنوان سوپروایزر، رئیس امور اداری و ...</t>
  </si>
  <si>
    <t xml:space="preserve"> به ازای هر سال سابقه به عنوان سوپروایزر، رئیس امور اداری و ... (مناطق محروم)</t>
  </si>
  <si>
    <t>بیان مشکلات</t>
  </si>
  <si>
    <t>ارایه راهکارهای اجرایی حل مشکلات</t>
  </si>
  <si>
    <t>بیان خصوصیات و ویژگی های شغلی خود</t>
  </si>
  <si>
    <t>موفقیت های شغلی</t>
  </si>
  <si>
    <t>معاون /مدیر / رئیس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</si>
</sst>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scheme val="minor"/>
    </font>
    <font>
      <b/>
      <sz val="10"/>
      <color theme="1"/>
      <name val="B Yagut"/>
      <charset val="178"/>
    </font>
    <font>
      <b/>
      <sz val="10"/>
      <color theme="1"/>
      <name val="B Titr"/>
      <charset val="178"/>
    </font>
    <font>
      <sz val="10"/>
      <color theme="1"/>
      <name val="B Titr"/>
      <charset val="178"/>
    </font>
    <font>
      <sz val="10"/>
      <color theme="1"/>
      <name val="B Yagut"/>
      <charset val="178"/>
    </font>
    <font>
      <sz val="14"/>
      <color theme="1"/>
      <name val="B Titr"/>
      <charset val="178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B Titr"/>
      <charset val="178"/>
    </font>
    <font>
      <b/>
      <u val="double"/>
      <sz val="10"/>
      <color rgb="FFFF0000"/>
      <name val="B Titr"/>
      <charset val="178"/>
    </font>
    <font>
      <b/>
      <sz val="10"/>
      <color rgb="FF0070C0"/>
      <name val="B Titr"/>
      <charset val="178"/>
    </font>
    <font>
      <b/>
      <sz val="9"/>
      <color theme="1"/>
      <name val="B Titr"/>
      <charset val="178"/>
    </font>
    <font>
      <b/>
      <sz val="8"/>
      <color theme="1"/>
      <name val="B Titr"/>
      <charset val="178"/>
    </font>
    <font>
      <b/>
      <sz val="8"/>
      <color rgb="FF0070C0"/>
      <name val="B Titr"/>
      <charset val="178"/>
    </font>
    <font>
      <sz val="8"/>
      <color theme="1"/>
      <name val="Calibri"/>
      <family val="2"/>
      <scheme val="minor"/>
    </font>
    <font>
      <b/>
      <u val="double"/>
      <sz val="8"/>
      <color rgb="FFFF0000"/>
      <name val="B Titr"/>
      <charset val="178"/>
    </font>
    <font>
      <b/>
      <sz val="8"/>
      <color rgb="FF00B0F0"/>
      <name val="B Titr"/>
      <charset val="178"/>
    </font>
    <font>
      <b/>
      <sz val="8"/>
      <color theme="1"/>
      <name val="B Yagut"/>
      <charset val="178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2" fillId="0" borderId="1" xfId="0" applyFont="1" applyBorder="1" applyAlignment="1" applyProtection="1">
      <alignment horizontal="center" vertical="center" wrapText="1" readingOrder="2"/>
      <protection locked="0"/>
    </xf>
    <xf numFmtId="0" fontId="2" fillId="0" borderId="5" xfId="0" applyFont="1" applyBorder="1" applyAlignment="1" applyProtection="1">
      <alignment horizontal="center" vertical="center" wrapText="1" readingOrder="2"/>
      <protection locked="0"/>
    </xf>
    <xf numFmtId="0" fontId="2" fillId="0" borderId="6" xfId="0" applyFont="1" applyBorder="1" applyAlignment="1" applyProtection="1">
      <alignment horizontal="center" vertical="center" wrapText="1" readingOrder="2"/>
      <protection locked="0"/>
    </xf>
    <xf numFmtId="1" fontId="2" fillId="0" borderId="1" xfId="0" applyNumberFormat="1" applyFont="1" applyBorder="1" applyAlignment="1" applyProtection="1">
      <alignment horizontal="center" vertical="center" wrapText="1" readingOrder="2"/>
    </xf>
    <xf numFmtId="0" fontId="0" fillId="0" borderId="0" xfId="0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 wrapText="1" readingOrder="2"/>
      <protection locked="0"/>
    </xf>
    <xf numFmtId="0" fontId="2" fillId="0" borderId="0" xfId="0" applyFont="1" applyBorder="1" applyAlignment="1" applyProtection="1">
      <alignment horizontal="center" vertical="center" wrapText="1" readingOrder="2"/>
      <protection locked="0"/>
    </xf>
    <xf numFmtId="1" fontId="2" fillId="0" borderId="0" xfId="0" applyNumberFormat="1" applyFont="1" applyFill="1" applyBorder="1" applyAlignment="1" applyProtection="1">
      <alignment horizontal="center" vertical="center" wrapText="1" readingOrder="2"/>
      <protection locked="0"/>
    </xf>
    <xf numFmtId="0" fontId="2" fillId="0" borderId="8" xfId="0" applyFont="1" applyFill="1" applyBorder="1" applyAlignment="1" applyProtection="1">
      <alignment horizontal="center" vertical="center" wrapText="1" readingOrder="2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right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right" vertical="center"/>
      <protection locked="0"/>
    </xf>
    <xf numFmtId="164" fontId="0" fillId="0" borderId="10" xfId="0" applyNumberForma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164" fontId="8" fillId="3" borderId="1" xfId="0" applyNumberFormat="1" applyFont="1" applyFill="1" applyBorder="1" applyAlignment="1" applyProtection="1">
      <alignment horizontal="center" vertical="center" wrapText="1" readingOrder="2"/>
      <protection hidden="1"/>
    </xf>
    <xf numFmtId="164" fontId="2" fillId="0" borderId="1" xfId="0" applyNumberFormat="1" applyFont="1" applyBorder="1" applyAlignment="1" applyProtection="1">
      <alignment horizontal="center" vertical="center" wrapText="1" readingOrder="2"/>
      <protection hidden="1"/>
    </xf>
    <xf numFmtId="0" fontId="8" fillId="3" borderId="1" xfId="0" applyFont="1" applyFill="1" applyBorder="1" applyAlignment="1" applyProtection="1">
      <alignment horizontal="center" vertical="center" wrapText="1" readingOrder="2"/>
      <protection hidden="1"/>
    </xf>
    <xf numFmtId="1" fontId="8" fillId="3" borderId="1" xfId="0" applyNumberFormat="1" applyFont="1" applyFill="1" applyBorder="1" applyAlignment="1" applyProtection="1">
      <alignment horizontal="center" vertical="center" wrapText="1" readingOrder="2"/>
      <protection hidden="1"/>
    </xf>
    <xf numFmtId="1" fontId="2" fillId="0" borderId="1" xfId="0" applyNumberFormat="1" applyFont="1" applyFill="1" applyBorder="1" applyAlignment="1" applyProtection="1">
      <alignment horizontal="center" vertical="center" wrapText="1" readingOrder="2"/>
      <protection hidden="1"/>
    </xf>
    <xf numFmtId="0" fontId="3" fillId="3" borderId="1" xfId="0" applyFont="1" applyFill="1" applyBorder="1" applyAlignment="1" applyProtection="1">
      <alignment horizontal="center" vertical="center" wrapText="1" readingOrder="2"/>
    </xf>
    <xf numFmtId="0" fontId="3" fillId="3" borderId="1" xfId="0" applyFont="1" applyFill="1" applyBorder="1" applyAlignment="1" applyProtection="1">
      <alignment vertical="center" wrapText="1" readingOrder="2"/>
    </xf>
    <xf numFmtId="0" fontId="2" fillId="0" borderId="1" xfId="0" applyFont="1" applyBorder="1" applyAlignment="1" applyProtection="1">
      <alignment horizontal="center" vertical="center" wrapText="1" readingOrder="2"/>
    </xf>
    <xf numFmtId="164" fontId="2" fillId="0" borderId="1" xfId="0" applyNumberFormat="1" applyFont="1" applyBorder="1" applyAlignment="1" applyProtection="1">
      <alignment horizontal="center" vertical="center" wrapText="1" readingOrder="2"/>
    </xf>
    <xf numFmtId="164" fontId="2" fillId="4" borderId="1" xfId="0" applyNumberFormat="1" applyFont="1" applyFill="1" applyBorder="1" applyAlignment="1" applyProtection="1">
      <alignment horizontal="center" vertical="center" wrapText="1" readingOrder="2"/>
    </xf>
    <xf numFmtId="0" fontId="2" fillId="4" borderId="1" xfId="0" applyFont="1" applyFill="1" applyBorder="1" applyAlignment="1" applyProtection="1">
      <alignment horizontal="center" vertical="center" wrapText="1" readingOrder="2"/>
      <protection hidden="1"/>
    </xf>
    <xf numFmtId="0" fontId="2" fillId="4" borderId="2" xfId="0" applyFont="1" applyFill="1" applyBorder="1" applyAlignment="1" applyProtection="1">
      <alignment horizontal="center" vertical="center" wrapText="1" readingOrder="2"/>
      <protection hidden="1"/>
    </xf>
    <xf numFmtId="0" fontId="3" fillId="0" borderId="1" xfId="0" applyFont="1" applyBorder="1" applyAlignment="1" applyProtection="1">
      <alignment horizontal="center" vertical="center" wrapText="1" readingOrder="2"/>
    </xf>
    <xf numFmtId="0" fontId="1" fillId="4" borderId="1" xfId="0" applyFont="1" applyFill="1" applyBorder="1" applyAlignment="1" applyProtection="1">
      <alignment horizontal="right" vertical="center" wrapText="1" readingOrder="2"/>
    </xf>
    <xf numFmtId="0" fontId="2" fillId="0" borderId="1" xfId="0" applyFont="1" applyBorder="1" applyAlignment="1" applyProtection="1">
      <alignment horizontal="center" vertical="center" wrapText="1" readingOrder="2"/>
    </xf>
    <xf numFmtId="0" fontId="3" fillId="0" borderId="1" xfId="0" applyFont="1" applyBorder="1" applyAlignment="1" applyProtection="1">
      <alignment horizontal="center" vertical="center" wrapText="1" readingOrder="2"/>
    </xf>
    <xf numFmtId="0" fontId="1" fillId="0" borderId="1" xfId="0" applyFont="1" applyBorder="1" applyAlignment="1" applyProtection="1">
      <alignment horizontal="right" vertical="center" wrapText="1" readingOrder="2"/>
    </xf>
    <xf numFmtId="0" fontId="3" fillId="2" borderId="3" xfId="0" applyFont="1" applyFill="1" applyBorder="1" applyAlignment="1" applyProtection="1">
      <alignment horizontal="center" vertical="center" wrapText="1" readingOrder="2"/>
    </xf>
    <xf numFmtId="164" fontId="3" fillId="2" borderId="3" xfId="0" applyNumberFormat="1" applyFont="1" applyFill="1" applyBorder="1" applyAlignment="1" applyProtection="1">
      <alignment horizontal="center" vertical="center" wrapText="1" readingOrder="2"/>
    </xf>
    <xf numFmtId="0" fontId="2" fillId="0" borderId="1" xfId="0" applyFont="1" applyBorder="1" applyAlignment="1" applyProtection="1">
      <alignment horizontal="center" vertical="center" wrapText="1" readingOrder="2"/>
      <protection locked="0"/>
    </xf>
    <xf numFmtId="0" fontId="1" fillId="0" borderId="1" xfId="0" applyFont="1" applyBorder="1" applyAlignment="1" applyProtection="1">
      <alignment horizontal="right" vertical="center" wrapText="1" readingOrder="2"/>
    </xf>
    <xf numFmtId="0" fontId="1" fillId="0" borderId="2" xfId="0" applyFont="1" applyBorder="1" applyAlignment="1" applyProtection="1">
      <alignment vertical="center" wrapText="1" readingOrder="2"/>
    </xf>
    <xf numFmtId="0" fontId="1" fillId="5" borderId="1" xfId="0" applyFont="1" applyFill="1" applyBorder="1" applyAlignment="1" applyProtection="1">
      <alignment horizontal="right" vertical="center" wrapText="1" readingOrder="2"/>
    </xf>
    <xf numFmtId="0" fontId="2" fillId="5" borderId="1" xfId="0" applyFont="1" applyFill="1" applyBorder="1" applyAlignment="1" applyProtection="1">
      <alignment horizontal="center" vertical="center" wrapText="1" readingOrder="2"/>
      <protection locked="0"/>
    </xf>
    <xf numFmtId="1" fontId="2" fillId="5" borderId="1" xfId="0" applyNumberFormat="1" applyFont="1" applyFill="1" applyBorder="1" applyAlignment="1" applyProtection="1">
      <alignment horizontal="center" vertical="center" wrapText="1" readingOrder="2"/>
    </xf>
    <xf numFmtId="0" fontId="2" fillId="0" borderId="2" xfId="0" applyFont="1" applyBorder="1" applyAlignment="1" applyProtection="1">
      <alignment horizontal="center" vertical="center" wrapText="1" readingOrder="2"/>
      <protection locked="0"/>
    </xf>
    <xf numFmtId="164" fontId="2" fillId="5" borderId="2" xfId="0" applyNumberFormat="1" applyFont="1" applyFill="1" applyBorder="1" applyAlignment="1" applyProtection="1">
      <alignment horizontal="center" vertical="center" wrapText="1" readingOrder="2"/>
    </xf>
    <xf numFmtId="164" fontId="2" fillId="0" borderId="0" xfId="0" applyNumberFormat="1" applyFont="1" applyBorder="1" applyAlignment="1" applyProtection="1">
      <alignment horizontal="center" vertical="center" wrapText="1" readingOrder="2"/>
      <protection locked="0"/>
    </xf>
    <xf numFmtId="164" fontId="2" fillId="0" borderId="0" xfId="0" applyNumberFormat="1" applyFont="1" applyBorder="1" applyAlignment="1" applyProtection="1">
      <alignment horizontal="center" vertical="center" wrapText="1" readingOrder="2"/>
      <protection locked="0" hidden="1"/>
    </xf>
    <xf numFmtId="2" fontId="2" fillId="0" borderId="1" xfId="0" applyNumberFormat="1" applyFont="1" applyBorder="1" applyAlignment="1" applyProtection="1">
      <alignment horizontal="center" vertical="center" wrapText="1" readingOrder="2"/>
      <protection locked="0"/>
    </xf>
    <xf numFmtId="0" fontId="1" fillId="0" borderId="13" xfId="0" applyFont="1" applyBorder="1" applyAlignment="1" applyProtection="1">
      <alignment horizontal="center" vertical="center" wrapText="1" readingOrder="2"/>
    </xf>
    <xf numFmtId="0" fontId="2" fillId="5" borderId="2" xfId="0" applyFont="1" applyFill="1" applyBorder="1" applyAlignment="1" applyProtection="1">
      <alignment horizontal="center" vertical="center" wrapText="1" readingOrder="2"/>
      <protection locked="0"/>
    </xf>
    <xf numFmtId="0" fontId="2" fillId="5" borderId="3" xfId="0" applyFont="1" applyFill="1" applyBorder="1" applyAlignment="1" applyProtection="1">
      <alignment horizontal="center" vertical="center" wrapText="1" readingOrder="2"/>
      <protection locked="0"/>
    </xf>
    <xf numFmtId="0" fontId="3" fillId="0" borderId="1" xfId="0" applyFont="1" applyBorder="1" applyAlignment="1" applyProtection="1">
      <alignment horizontal="center" vertical="center" wrapText="1" readingOrder="2"/>
    </xf>
    <xf numFmtId="0" fontId="2" fillId="0" borderId="1" xfId="0" applyFont="1" applyBorder="1" applyAlignment="1" applyProtection="1">
      <alignment horizontal="center" vertical="center" wrapText="1" readingOrder="2"/>
      <protection locked="0"/>
    </xf>
    <xf numFmtId="0" fontId="3" fillId="0" borderId="3" xfId="0" applyFont="1" applyBorder="1" applyAlignment="1" applyProtection="1">
      <alignment horizontal="center" vertical="center" wrapText="1" readingOrder="2"/>
      <protection locked="0"/>
    </xf>
    <xf numFmtId="0" fontId="1" fillId="0" borderId="1" xfId="0" applyFont="1" applyBorder="1" applyAlignment="1" applyProtection="1">
      <alignment horizontal="center" vertical="center" wrapText="1" readingOrder="2"/>
    </xf>
    <xf numFmtId="0" fontId="4" fillId="0" borderId="1" xfId="0" applyFont="1" applyBorder="1" applyAlignment="1" applyProtection="1">
      <alignment horizontal="center" vertical="center" wrapText="1" readingOrder="2"/>
    </xf>
    <xf numFmtId="0" fontId="3" fillId="2" borderId="3" xfId="0" applyFont="1" applyFill="1" applyBorder="1" applyAlignment="1" applyProtection="1">
      <alignment horizontal="center" vertical="center" wrapText="1" readingOrder="2"/>
    </xf>
    <xf numFmtId="0" fontId="2" fillId="0" borderId="1" xfId="0" applyFont="1" applyBorder="1" applyAlignment="1" applyProtection="1">
      <alignment horizontal="center" vertical="center" wrapText="1" readingOrder="2"/>
      <protection locked="0"/>
    </xf>
    <xf numFmtId="0" fontId="2" fillId="0" borderId="3" xfId="0" applyFont="1" applyBorder="1" applyAlignment="1" applyProtection="1">
      <alignment horizontal="center" vertical="center" wrapText="1" readingOrder="2"/>
      <protection locked="0"/>
    </xf>
    <xf numFmtId="0" fontId="1" fillId="0" borderId="14" xfId="0" applyFont="1" applyBorder="1" applyAlignment="1" applyProtection="1">
      <alignment vertical="center" wrapText="1" readingOrder="2"/>
      <protection locked="0"/>
    </xf>
    <xf numFmtId="0" fontId="2" fillId="6" borderId="1" xfId="0" applyFont="1" applyFill="1" applyBorder="1" applyAlignment="1" applyProtection="1">
      <alignment horizontal="center" vertical="center" wrapText="1" readingOrder="2"/>
      <protection locked="0"/>
    </xf>
    <xf numFmtId="1" fontId="2" fillId="0" borderId="1" xfId="0" applyNumberFormat="1" applyFont="1" applyBorder="1" applyAlignment="1" applyProtection="1">
      <alignment horizontal="center" vertical="center" wrapText="1" readingOrder="2"/>
    </xf>
    <xf numFmtId="2" fontId="2" fillId="0" borderId="1" xfId="0" applyNumberFormat="1" applyFont="1" applyBorder="1" applyAlignment="1" applyProtection="1">
      <alignment horizontal="center" vertical="center" wrapText="1" readingOrder="2"/>
      <protection hidden="1"/>
    </xf>
    <xf numFmtId="2" fontId="8" fillId="3" borderId="1" xfId="0" applyNumberFormat="1" applyFont="1" applyFill="1" applyBorder="1" applyAlignment="1" applyProtection="1">
      <alignment horizontal="center" vertical="center" wrapText="1" readingOrder="2"/>
      <protection hidden="1"/>
    </xf>
    <xf numFmtId="1" fontId="2" fillId="0" borderId="1" xfId="0" applyNumberFormat="1" applyFont="1" applyBorder="1" applyAlignment="1" applyProtection="1">
      <alignment horizontal="center" vertical="center" wrapText="1" readingOrder="2"/>
      <protection hidden="1"/>
    </xf>
    <xf numFmtId="2" fontId="8" fillId="3" borderId="1" xfId="0" applyNumberFormat="1" applyFont="1" applyFill="1" applyBorder="1" applyAlignment="1" applyProtection="1">
      <alignment horizontal="center" vertical="center" wrapText="1" readingOrder="2"/>
    </xf>
    <xf numFmtId="0" fontId="2" fillId="5" borderId="1" xfId="0" applyFont="1" applyFill="1" applyBorder="1" applyAlignment="1" applyProtection="1">
      <alignment horizontal="center" vertical="center" wrapText="1" readingOrder="2"/>
      <protection locked="0"/>
    </xf>
    <xf numFmtId="0" fontId="1" fillId="5" borderId="1" xfId="0" applyFont="1" applyFill="1" applyBorder="1" applyAlignment="1" applyProtection="1">
      <alignment horizontal="right" vertical="top" wrapText="1" readingOrder="2"/>
    </xf>
    <xf numFmtId="0" fontId="1" fillId="0" borderId="13" xfId="0" applyFont="1" applyBorder="1" applyAlignment="1" applyProtection="1">
      <alignment horizontal="center" vertical="center" wrapText="1" readingOrder="2"/>
    </xf>
    <xf numFmtId="0" fontId="2" fillId="0" borderId="2" xfId="0" applyFont="1" applyBorder="1" applyAlignment="1" applyProtection="1">
      <alignment horizontal="center" vertical="center" wrapText="1" readingOrder="2"/>
    </xf>
    <xf numFmtId="1" fontId="2" fillId="0" borderId="1" xfId="0" applyNumberFormat="1" applyFont="1" applyBorder="1" applyAlignment="1" applyProtection="1">
      <alignment horizontal="center" vertical="center" wrapText="1" readingOrder="2"/>
    </xf>
    <xf numFmtId="0" fontId="3" fillId="0" borderId="1" xfId="0" applyFont="1" applyBorder="1" applyAlignment="1" applyProtection="1">
      <alignment horizontal="center" vertical="center" wrapText="1" readingOrder="2"/>
    </xf>
    <xf numFmtId="0" fontId="1" fillId="0" borderId="12" xfId="0" applyFont="1" applyBorder="1" applyAlignment="1" applyProtection="1">
      <alignment vertical="center" wrapText="1" readingOrder="2"/>
    </xf>
    <xf numFmtId="0" fontId="2" fillId="0" borderId="10" xfId="0" applyFont="1" applyBorder="1" applyAlignment="1" applyProtection="1">
      <alignment horizontal="center" vertical="center" wrapText="1" readingOrder="2"/>
      <protection locked="0"/>
    </xf>
    <xf numFmtId="164" fontId="2" fillId="0" borderId="2" xfId="0" applyNumberFormat="1" applyFont="1" applyBorder="1" applyAlignment="1" applyProtection="1">
      <alignment horizontal="center" vertical="center" wrapText="1" readingOrder="2"/>
    </xf>
    <xf numFmtId="0" fontId="2" fillId="5" borderId="1" xfId="0" applyFont="1" applyFill="1" applyBorder="1" applyAlignment="1" applyProtection="1">
      <alignment horizontal="center" vertical="center" wrapText="1" readingOrder="2"/>
    </xf>
    <xf numFmtId="1" fontId="2" fillId="0" borderId="2" xfId="0" applyNumberFormat="1" applyFont="1" applyBorder="1" applyAlignment="1" applyProtection="1">
      <alignment horizontal="center" vertical="center" wrapText="1" readingOrder="2"/>
    </xf>
    <xf numFmtId="1" fontId="2" fillId="0" borderId="1" xfId="0" applyNumberFormat="1" applyFont="1" applyBorder="1" applyAlignment="1" applyProtection="1">
      <alignment horizontal="center" vertical="center" wrapText="1" readingOrder="2"/>
    </xf>
    <xf numFmtId="1" fontId="2" fillId="5" borderId="2" xfId="0" applyNumberFormat="1" applyFont="1" applyFill="1" applyBorder="1" applyAlignment="1" applyProtection="1">
      <alignment horizontal="center" vertical="center" wrapText="1" readingOrder="2"/>
    </xf>
    <xf numFmtId="0" fontId="3" fillId="0" borderId="1" xfId="0" applyFont="1" applyBorder="1" applyAlignment="1" applyProtection="1">
      <alignment horizontal="center" vertical="center" wrapText="1" readingOrder="2"/>
    </xf>
    <xf numFmtId="0" fontId="3" fillId="0" borderId="2" xfId="0" applyFont="1" applyBorder="1" applyAlignment="1" applyProtection="1">
      <alignment horizontal="center" vertical="center" wrapText="1" readingOrder="2"/>
    </xf>
    <xf numFmtId="0" fontId="3" fillId="0" borderId="4" xfId="0" applyFont="1" applyBorder="1" applyAlignment="1" applyProtection="1">
      <alignment horizontal="center" vertical="center" wrapText="1" readingOrder="2"/>
    </xf>
    <xf numFmtId="0" fontId="3" fillId="0" borderId="3" xfId="0" applyFont="1" applyBorder="1" applyAlignment="1" applyProtection="1">
      <alignment horizontal="center" vertical="center" wrapText="1" readingOrder="2"/>
    </xf>
    <xf numFmtId="0" fontId="2" fillId="0" borderId="2" xfId="0" applyFont="1" applyBorder="1" applyAlignment="1" applyProtection="1">
      <alignment horizontal="center" vertical="center" wrapText="1" readingOrder="2"/>
    </xf>
    <xf numFmtId="0" fontId="2" fillId="0" borderId="4" xfId="0" applyFont="1" applyBorder="1" applyAlignment="1" applyProtection="1">
      <alignment horizontal="center" vertical="center" wrapText="1" readingOrder="2"/>
    </xf>
    <xf numFmtId="0" fontId="2" fillId="0" borderId="3" xfId="0" applyFont="1" applyBorder="1" applyAlignment="1" applyProtection="1">
      <alignment horizontal="center" vertical="center" wrapText="1" readingOrder="2"/>
    </xf>
    <xf numFmtId="0" fontId="2" fillId="5" borderId="2" xfId="0" applyFont="1" applyFill="1" applyBorder="1" applyAlignment="1" applyProtection="1">
      <alignment horizontal="center" vertical="center" wrapText="1" readingOrder="2"/>
    </xf>
    <xf numFmtId="0" fontId="2" fillId="5" borderId="4" xfId="0" applyFont="1" applyFill="1" applyBorder="1" applyAlignment="1" applyProtection="1">
      <alignment horizontal="center" vertical="center" wrapText="1" readingOrder="2"/>
    </xf>
    <xf numFmtId="0" fontId="2" fillId="5" borderId="3" xfId="0" applyFont="1" applyFill="1" applyBorder="1" applyAlignment="1" applyProtection="1">
      <alignment horizontal="center" vertical="center" wrapText="1" readingOrder="2"/>
    </xf>
    <xf numFmtId="0" fontId="1" fillId="5" borderId="2" xfId="0" applyFont="1" applyFill="1" applyBorder="1" applyAlignment="1" applyProtection="1">
      <alignment horizontal="right" vertical="center" wrapText="1" readingOrder="2"/>
    </xf>
    <xf numFmtId="0" fontId="1" fillId="5" borderId="3" xfId="0" applyFont="1" applyFill="1" applyBorder="1" applyAlignment="1" applyProtection="1">
      <alignment horizontal="right" vertical="center" wrapText="1" readingOrder="2"/>
    </xf>
    <xf numFmtId="0" fontId="2" fillId="5" borderId="2" xfId="0" applyFont="1" applyFill="1" applyBorder="1" applyAlignment="1" applyProtection="1">
      <alignment horizontal="center" vertical="center" wrapText="1" readingOrder="2"/>
      <protection locked="0"/>
    </xf>
    <xf numFmtId="0" fontId="2" fillId="5" borderId="3" xfId="0" applyFont="1" applyFill="1" applyBorder="1" applyAlignment="1" applyProtection="1">
      <alignment horizontal="center" vertical="center" wrapText="1" readingOrder="2"/>
      <protection locked="0"/>
    </xf>
    <xf numFmtId="0" fontId="5" fillId="0" borderId="2" xfId="0" applyFont="1" applyBorder="1" applyAlignment="1" applyProtection="1">
      <alignment horizontal="center" vertical="center" wrapText="1" readingOrder="2"/>
      <protection locked="0"/>
    </xf>
    <xf numFmtId="0" fontId="5" fillId="0" borderId="2" xfId="0" applyFont="1" applyBorder="1" applyAlignment="1" applyProtection="1">
      <alignment horizontal="center" vertical="center" readingOrder="2"/>
      <protection locked="0"/>
    </xf>
    <xf numFmtId="0" fontId="2" fillId="0" borderId="1" xfId="0" applyFont="1" applyBorder="1" applyAlignment="1" applyProtection="1">
      <alignment horizontal="center" vertical="center" wrapText="1" readingOrder="2"/>
    </xf>
    <xf numFmtId="164" fontId="2" fillId="0" borderId="2" xfId="0" applyNumberFormat="1" applyFont="1" applyBorder="1" applyAlignment="1" applyProtection="1">
      <alignment horizontal="center" vertical="center" wrapText="1" readingOrder="2"/>
    </xf>
    <xf numFmtId="164" fontId="2" fillId="0" borderId="3" xfId="0" applyNumberFormat="1" applyFont="1" applyBorder="1" applyAlignment="1" applyProtection="1">
      <alignment horizontal="center" vertical="center" wrapText="1" readingOrder="2"/>
    </xf>
    <xf numFmtId="0" fontId="3" fillId="0" borderId="1" xfId="0" applyFont="1" applyBorder="1" applyAlignment="1" applyProtection="1">
      <alignment horizontal="center" vertical="center" wrapText="1" readingOrder="2"/>
    </xf>
    <xf numFmtId="0" fontId="2" fillId="0" borderId="1" xfId="0" applyFont="1" applyBorder="1" applyAlignment="1" applyProtection="1">
      <alignment horizontal="center" vertical="center" wrapText="1" readingOrder="2"/>
      <protection locked="0"/>
    </xf>
    <xf numFmtId="0" fontId="3" fillId="2" borderId="3" xfId="0" applyFont="1" applyFill="1" applyBorder="1" applyAlignment="1" applyProtection="1">
      <alignment horizontal="center" vertical="center" wrapText="1" readingOrder="2"/>
    </xf>
    <xf numFmtId="0" fontId="5" fillId="0" borderId="9" xfId="0" applyFont="1" applyBorder="1" applyAlignment="1" applyProtection="1">
      <alignment horizontal="center" vertical="center" wrapText="1" readingOrder="2"/>
    </xf>
    <xf numFmtId="0" fontId="5" fillId="0" borderId="10" xfId="0" applyFont="1" applyBorder="1" applyAlignment="1" applyProtection="1">
      <alignment horizontal="center" vertical="center" wrapText="1" readingOrder="2"/>
    </xf>
    <xf numFmtId="0" fontId="5" fillId="0" borderId="11" xfId="0" applyFont="1" applyBorder="1" applyAlignment="1" applyProtection="1">
      <alignment horizontal="center" vertical="center" wrapText="1" readingOrder="2"/>
    </xf>
    <xf numFmtId="0" fontId="2" fillId="5" borderId="1" xfId="0" applyFont="1" applyFill="1" applyBorder="1" applyAlignment="1" applyProtection="1">
      <alignment horizontal="center" vertical="center" wrapText="1" readingOrder="2"/>
    </xf>
    <xf numFmtId="0" fontId="5" fillId="0" borderId="0" xfId="0" applyFont="1" applyBorder="1" applyAlignment="1" applyProtection="1">
      <alignment horizontal="right" wrapText="1"/>
      <protection locked="0"/>
    </xf>
    <xf numFmtId="0" fontId="5" fillId="0" borderId="8" xfId="0" applyFont="1" applyBorder="1" applyAlignment="1" applyProtection="1">
      <alignment horizontal="right" wrapText="1"/>
      <protection locked="0"/>
    </xf>
    <xf numFmtId="0" fontId="5" fillId="0" borderId="0" xfId="0" applyFont="1" applyBorder="1" applyAlignment="1" applyProtection="1">
      <alignment horizontal="center"/>
      <protection locked="0"/>
    </xf>
    <xf numFmtId="1" fontId="2" fillId="4" borderId="2" xfId="0" applyNumberFormat="1" applyFont="1" applyFill="1" applyBorder="1" applyAlignment="1" applyProtection="1">
      <alignment horizontal="center" vertical="center" wrapText="1" readingOrder="2"/>
    </xf>
    <xf numFmtId="1" fontId="2" fillId="4" borderId="3" xfId="0" applyNumberFormat="1" applyFont="1" applyFill="1" applyBorder="1" applyAlignment="1" applyProtection="1">
      <alignment horizontal="center" vertical="center" wrapText="1" readingOrder="2"/>
    </xf>
    <xf numFmtId="2" fontId="8" fillId="3" borderId="1" xfId="0" applyNumberFormat="1" applyFont="1" applyFill="1" applyBorder="1" applyAlignment="1" applyProtection="1">
      <alignment horizontal="center" vertical="center" wrapText="1" readingOrder="2"/>
    </xf>
    <xf numFmtId="1" fontId="2" fillId="0" borderId="2" xfId="0" applyNumberFormat="1" applyFont="1" applyBorder="1" applyAlignment="1" applyProtection="1">
      <alignment horizontal="center" vertical="center" wrapText="1" readingOrder="2"/>
    </xf>
    <xf numFmtId="1" fontId="2" fillId="0" borderId="3" xfId="0" applyNumberFormat="1" applyFont="1" applyBorder="1" applyAlignment="1" applyProtection="1">
      <alignment horizontal="center" vertical="center" wrapText="1" readingOrder="2"/>
    </xf>
    <xf numFmtId="164" fontId="2" fillId="4" borderId="1" xfId="0" applyNumberFormat="1" applyFont="1" applyFill="1" applyBorder="1" applyAlignment="1" applyProtection="1">
      <alignment horizontal="center" vertical="center" wrapText="1" readingOrder="2"/>
      <protection hidden="1"/>
    </xf>
    <xf numFmtId="0" fontId="0" fillId="0" borderId="1" xfId="0" applyBorder="1" applyAlignment="1" applyProtection="1">
      <alignment horizontal="center" vertical="center" wrapText="1" readingOrder="2"/>
    </xf>
    <xf numFmtId="0" fontId="2" fillId="5" borderId="2" xfId="0" applyFont="1" applyFill="1" applyBorder="1" applyAlignment="1" applyProtection="1">
      <alignment horizontal="center" vertical="top" wrapText="1" readingOrder="2"/>
    </xf>
    <xf numFmtId="0" fontId="0" fillId="5" borderId="3" xfId="0" applyFill="1" applyBorder="1" applyAlignment="1" applyProtection="1">
      <alignment horizontal="center" vertical="top" wrapText="1" readingOrder="2"/>
    </xf>
    <xf numFmtId="2" fontId="2" fillId="0" borderId="1" xfId="0" applyNumberFormat="1" applyFont="1" applyFill="1" applyBorder="1" applyAlignment="1" applyProtection="1">
      <alignment horizontal="center" vertical="center" wrapText="1" readingOrder="2"/>
    </xf>
    <xf numFmtId="0" fontId="1" fillId="0" borderId="1" xfId="0" applyFont="1" applyBorder="1" applyAlignment="1" applyProtection="1">
      <alignment horizontal="right" vertical="center" wrapText="1" readingOrder="2"/>
    </xf>
    <xf numFmtId="1" fontId="2" fillId="0" borderId="1" xfId="0" applyNumberFormat="1" applyFont="1" applyBorder="1" applyAlignment="1" applyProtection="1">
      <alignment horizontal="center" vertical="center" wrapText="1" readingOrder="2"/>
    </xf>
    <xf numFmtId="0" fontId="1" fillId="0" borderId="1" xfId="0" applyFont="1" applyBorder="1" applyAlignment="1" applyProtection="1">
      <alignment horizontal="center" vertical="center" wrapText="1" readingOrder="2"/>
    </xf>
    <xf numFmtId="1" fontId="2" fillId="5" borderId="2" xfId="0" applyNumberFormat="1" applyFont="1" applyFill="1" applyBorder="1" applyAlignment="1" applyProtection="1">
      <alignment horizontal="center" vertical="center" wrapText="1" readingOrder="2"/>
    </xf>
    <xf numFmtId="1" fontId="2" fillId="5" borderId="3" xfId="0" applyNumberFormat="1" applyFont="1" applyFill="1" applyBorder="1" applyAlignment="1" applyProtection="1">
      <alignment horizontal="center" vertical="center" wrapText="1" readingOrder="2"/>
    </xf>
    <xf numFmtId="0" fontId="1" fillId="0" borderId="2" xfId="0" applyFont="1" applyBorder="1" applyAlignment="1" applyProtection="1">
      <alignment horizontal="center" vertical="center" wrapText="1" readingOrder="2"/>
    </xf>
    <xf numFmtId="0" fontId="1" fillId="0" borderId="3" xfId="0" applyFont="1" applyBorder="1" applyAlignment="1" applyProtection="1">
      <alignment horizontal="center" vertical="center" wrapText="1" readingOrder="2"/>
    </xf>
    <xf numFmtId="0" fontId="2" fillId="0" borderId="5" xfId="0" applyFont="1" applyBorder="1" applyAlignment="1" applyProtection="1">
      <alignment horizontal="center" vertical="center" wrapText="1" readingOrder="2"/>
      <protection locked="0"/>
    </xf>
    <xf numFmtId="0" fontId="2" fillId="0" borderId="6" xfId="0" applyFont="1" applyBorder="1" applyAlignment="1" applyProtection="1">
      <alignment horizontal="center" vertical="center" wrapText="1" readingOrder="2"/>
      <protection locked="0"/>
    </xf>
    <xf numFmtId="0" fontId="2" fillId="0" borderId="15" xfId="0" applyFont="1" applyBorder="1" applyAlignment="1" applyProtection="1">
      <alignment horizontal="center" vertical="center" wrapText="1" readingOrder="2"/>
      <protection locked="0"/>
    </xf>
    <xf numFmtId="0" fontId="2" fillId="0" borderId="9" xfId="0" applyFont="1" applyBorder="1" applyAlignment="1" applyProtection="1">
      <alignment horizontal="center" vertical="center" wrapText="1" readingOrder="2"/>
      <protection locked="0"/>
    </xf>
    <xf numFmtId="0" fontId="2" fillId="0" borderId="10" xfId="0" applyFont="1" applyBorder="1" applyAlignment="1" applyProtection="1">
      <alignment horizontal="center" vertical="center" wrapText="1" readingOrder="2"/>
      <protection locked="0"/>
    </xf>
    <xf numFmtId="0" fontId="2" fillId="0" borderId="11" xfId="0" applyFont="1" applyBorder="1" applyAlignment="1" applyProtection="1">
      <alignment horizontal="center" vertical="center" wrapText="1" readingOrder="2"/>
      <protection locked="0"/>
    </xf>
    <xf numFmtId="0" fontId="1" fillId="0" borderId="12" xfId="0" applyFont="1" applyBorder="1" applyAlignment="1" applyProtection="1">
      <alignment horizontal="center" vertical="center" wrapText="1" readingOrder="2"/>
    </xf>
    <xf numFmtId="0" fontId="1" fillId="0" borderId="13" xfId="0" applyFont="1" applyBorder="1" applyAlignment="1" applyProtection="1">
      <alignment horizontal="center" vertical="center" wrapText="1" readingOrder="2"/>
    </xf>
    <xf numFmtId="0" fontId="1" fillId="0" borderId="14" xfId="0" applyFont="1" applyBorder="1" applyAlignment="1" applyProtection="1">
      <alignment horizontal="center" vertical="center" wrapText="1" readingOrder="2"/>
    </xf>
    <xf numFmtId="0" fontId="1" fillId="0" borderId="5" xfId="0" applyFont="1" applyBorder="1" applyAlignment="1" applyProtection="1">
      <alignment horizontal="center" vertical="center" wrapText="1" readingOrder="2"/>
    </xf>
    <xf numFmtId="0" fontId="1" fillId="0" borderId="6" xfId="0" applyFont="1" applyBorder="1" applyAlignment="1" applyProtection="1">
      <alignment horizontal="center" vertical="center" wrapText="1" readingOrder="2"/>
    </xf>
    <xf numFmtId="0" fontId="1" fillId="0" borderId="15" xfId="0" applyFont="1" applyBorder="1" applyAlignment="1" applyProtection="1">
      <alignment horizontal="center" vertical="center" wrapText="1" readingOrder="2"/>
    </xf>
    <xf numFmtId="0" fontId="1" fillId="0" borderId="9" xfId="0" applyFont="1" applyBorder="1" applyAlignment="1" applyProtection="1">
      <alignment horizontal="center" vertical="center" wrapText="1" readingOrder="2"/>
    </xf>
    <xf numFmtId="0" fontId="1" fillId="0" borderId="10" xfId="0" applyFont="1" applyBorder="1" applyAlignment="1" applyProtection="1">
      <alignment horizontal="center" vertical="center" wrapText="1" readingOrder="2"/>
    </xf>
    <xf numFmtId="0" fontId="1" fillId="0" borderId="11" xfId="0" applyFont="1" applyBorder="1" applyAlignment="1" applyProtection="1">
      <alignment horizontal="center" vertical="center" wrapText="1" readingOrder="2"/>
    </xf>
    <xf numFmtId="0" fontId="1" fillId="0" borderId="2" xfId="0" applyFont="1" applyBorder="1" applyAlignment="1" applyProtection="1">
      <alignment horizontal="center" vertical="center" wrapText="1" readingOrder="2"/>
      <protection locked="0"/>
    </xf>
    <xf numFmtId="0" fontId="1" fillId="0" borderId="3" xfId="0" applyFont="1" applyBorder="1" applyAlignment="1" applyProtection="1">
      <alignment horizontal="center" vertical="center" wrapText="1" readingOrder="2"/>
      <protection locked="0"/>
    </xf>
    <xf numFmtId="0" fontId="1" fillId="6" borderId="2" xfId="0" applyFont="1" applyFill="1" applyBorder="1" applyAlignment="1" applyProtection="1">
      <alignment horizontal="center" vertical="center" wrapText="1" readingOrder="2"/>
    </xf>
    <xf numFmtId="0" fontId="1" fillId="6" borderId="3" xfId="0" applyFont="1" applyFill="1" applyBorder="1" applyAlignment="1" applyProtection="1">
      <alignment horizontal="center" vertical="center" wrapText="1" readingOrder="2"/>
    </xf>
    <xf numFmtId="1" fontId="2" fillId="0" borderId="4" xfId="0" applyNumberFormat="1" applyFont="1" applyBorder="1" applyAlignment="1" applyProtection="1">
      <alignment horizontal="center" vertical="center" wrapText="1" readingOrder="2"/>
    </xf>
    <xf numFmtId="0" fontId="1" fillId="5" borderId="5" xfId="0" applyFont="1" applyFill="1" applyBorder="1" applyAlignment="1" applyProtection="1">
      <alignment horizontal="center" vertical="center" wrapText="1" readingOrder="2"/>
    </xf>
    <xf numFmtId="0" fontId="1" fillId="5" borderId="9" xfId="0" applyFont="1" applyFill="1" applyBorder="1" applyAlignment="1" applyProtection="1">
      <alignment horizontal="center" vertical="center" wrapText="1" readingOrder="2"/>
    </xf>
    <xf numFmtId="0" fontId="2" fillId="5" borderId="1" xfId="0" applyFont="1" applyFill="1" applyBorder="1" applyAlignment="1" applyProtection="1">
      <alignment horizontal="center" vertical="center" wrapText="1" readingOrder="2"/>
      <protection locked="0"/>
    </xf>
    <xf numFmtId="0" fontId="3" fillId="0" borderId="1" xfId="0" applyFont="1" applyBorder="1" applyAlignment="1" applyProtection="1">
      <alignment horizontal="center" vertical="center" wrapText="1" readingOrder="2"/>
      <protection locked="0"/>
    </xf>
  </cellXfs>
  <cellStyles count="1">
    <cellStyle name="Normal" xfId="0" builtinId="0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H$56" lockText="1" noThreeD="1"/>
</file>

<file path=xl/ctrlProps/ctrlProp2.xml><?xml version="1.0" encoding="utf-8"?>
<formControlPr xmlns="http://schemas.microsoft.com/office/spreadsheetml/2009/9/main" objectType="CheckBox" fmlaLink="$G$4" lockText="1" noThreeD="1"/>
</file>

<file path=xl/ctrlProps/ctrlProp3.xml><?xml version="1.0" encoding="utf-8"?>
<formControlPr xmlns="http://schemas.microsoft.com/office/spreadsheetml/2009/9/main" objectType="CheckBox" fmlaLink="$G$5" lockText="1" noThreeD="1"/>
</file>

<file path=xl/ctrlProps/ctrlProp4.xml><?xml version="1.0" encoding="utf-8"?>
<formControlPr xmlns="http://schemas.microsoft.com/office/spreadsheetml/2009/9/main" objectType="CheckBox" fmlaLink="$G$6" lockText="1" noThreeD="1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7" Type="http://schemas.openxmlformats.org/officeDocument/2006/relationships/ctrlProp" Target="../ctrlProps/ctrlProp4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J61"/>
  <sheetViews>
    <sheetView rightToLeft="1" tabSelected="1" view="pageBreakPreview" topLeftCell="A49" zoomScale="90" zoomScaleSheetLayoutView="90" workbookViewId="0">
      <selection activeCell="C59" sqref="C59"/>
    </sheetView>
  </sheetViews>
  <sheetFormatPr defaultColWidth="9.140625" defaultRowHeight="15"/>
  <cols>
    <col min="1" max="1" width="6.140625" style="5" customWidth="1"/>
    <col min="2" max="2" width="24.140625" style="5" customWidth="1"/>
    <col min="3" max="3" width="44.42578125" style="20" customWidth="1"/>
    <col min="4" max="5" width="5.140625" style="5" customWidth="1"/>
    <col min="6" max="6" width="5.85546875" style="5" bestFit="1" customWidth="1"/>
    <col min="7" max="7" width="7.85546875" style="5" hidden="1" customWidth="1"/>
    <col min="8" max="8" width="10.5703125" style="21" customWidth="1"/>
    <col min="9" max="9" width="10.140625" style="5" bestFit="1" customWidth="1"/>
    <col min="10" max="10" width="15.7109375" style="5" customWidth="1"/>
    <col min="11" max="16384" width="9.140625" style="5"/>
  </cols>
  <sheetData>
    <row r="1" spans="1:10" ht="33.75" customHeight="1">
      <c r="A1" s="97" t="s">
        <v>51</v>
      </c>
      <c r="B1" s="98"/>
      <c r="C1" s="98"/>
      <c r="D1" s="98"/>
      <c r="E1" s="98"/>
      <c r="F1" s="98"/>
      <c r="G1" s="98"/>
      <c r="H1" s="98"/>
      <c r="I1" s="98"/>
      <c r="J1" s="98"/>
    </row>
    <row r="2" spans="1:10" ht="26.25" customHeight="1">
      <c r="A2" s="105" t="s">
        <v>40</v>
      </c>
      <c r="B2" s="106"/>
      <c r="C2" s="106"/>
      <c r="D2" s="106"/>
      <c r="E2" s="106"/>
      <c r="F2" s="106"/>
      <c r="G2" s="106"/>
      <c r="H2" s="106"/>
      <c r="I2" s="106"/>
      <c r="J2" s="107"/>
    </row>
    <row r="3" spans="1:10" ht="30" customHeight="1">
      <c r="A3" s="39" t="s">
        <v>0</v>
      </c>
      <c r="B3" s="39" t="s">
        <v>1</v>
      </c>
      <c r="C3" s="104" t="s">
        <v>2</v>
      </c>
      <c r="D3" s="104"/>
      <c r="E3" s="104"/>
      <c r="F3" s="104"/>
      <c r="G3" s="60"/>
      <c r="H3" s="40" t="s">
        <v>3</v>
      </c>
      <c r="I3" s="39" t="s">
        <v>4</v>
      </c>
      <c r="J3" s="39" t="s">
        <v>5</v>
      </c>
    </row>
    <row r="4" spans="1:10" ht="20.25">
      <c r="A4" s="102">
        <v>1</v>
      </c>
      <c r="B4" s="99" t="s">
        <v>22</v>
      </c>
      <c r="C4" s="135" t="s">
        <v>6</v>
      </c>
      <c r="D4" s="136"/>
      <c r="E4" s="136"/>
      <c r="F4" s="137"/>
      <c r="G4" s="63" t="b">
        <v>0</v>
      </c>
      <c r="H4" s="81">
        <v>29</v>
      </c>
      <c r="I4" s="99">
        <v>29</v>
      </c>
      <c r="J4" s="68">
        <f>IF(G4=TRUE,H4,(0))</f>
        <v>0</v>
      </c>
    </row>
    <row r="5" spans="1:10" ht="20.25">
      <c r="A5" s="102"/>
      <c r="B5" s="99"/>
      <c r="C5" s="135" t="s">
        <v>7</v>
      </c>
      <c r="D5" s="136"/>
      <c r="E5" s="136"/>
      <c r="F5" s="137"/>
      <c r="G5" s="63" t="b">
        <v>0</v>
      </c>
      <c r="H5" s="81">
        <v>25</v>
      </c>
      <c r="I5" s="99"/>
      <c r="J5" s="68">
        <f t="shared" ref="J5:J6" si="0">IF(G5=TRUE,H5,(0))</f>
        <v>0</v>
      </c>
    </row>
    <row r="6" spans="1:10" ht="20.25">
      <c r="A6" s="102"/>
      <c r="B6" s="99"/>
      <c r="C6" s="138" t="s">
        <v>8</v>
      </c>
      <c r="D6" s="139"/>
      <c r="E6" s="139"/>
      <c r="F6" s="140"/>
      <c r="G6" s="144" t="b">
        <v>0</v>
      </c>
      <c r="H6" s="123">
        <v>20</v>
      </c>
      <c r="I6" s="99"/>
      <c r="J6" s="68">
        <f t="shared" si="0"/>
        <v>0</v>
      </c>
    </row>
    <row r="7" spans="1:10" ht="28.5">
      <c r="A7" s="102"/>
      <c r="B7" s="99"/>
      <c r="C7" s="141"/>
      <c r="D7" s="142"/>
      <c r="E7" s="142"/>
      <c r="F7" s="143"/>
      <c r="G7" s="145"/>
      <c r="H7" s="123"/>
      <c r="I7" s="27" t="s">
        <v>9</v>
      </c>
      <c r="J7" s="25">
        <f>IF((SUM(J4:J6))&lt;=29,SUM(J4:J6),"خطا")</f>
        <v>0</v>
      </c>
    </row>
    <row r="8" spans="1:10" ht="20.25">
      <c r="A8" s="84">
        <v>2</v>
      </c>
      <c r="B8" s="99" t="s">
        <v>46</v>
      </c>
      <c r="C8" s="35"/>
      <c r="D8" s="55" t="s">
        <v>10</v>
      </c>
      <c r="E8" s="55" t="s">
        <v>11</v>
      </c>
      <c r="F8" s="55" t="s">
        <v>12</v>
      </c>
      <c r="G8" s="59"/>
      <c r="H8" s="31"/>
      <c r="I8" s="87">
        <v>96</v>
      </c>
      <c r="J8" s="32"/>
    </row>
    <row r="9" spans="1:10" ht="21" customHeight="1">
      <c r="A9" s="85"/>
      <c r="B9" s="99"/>
      <c r="C9" s="42" t="s">
        <v>25</v>
      </c>
      <c r="D9" s="1">
        <v>0</v>
      </c>
      <c r="E9" s="1">
        <v>0</v>
      </c>
      <c r="F9" s="1">
        <v>0</v>
      </c>
      <c r="G9" s="47"/>
      <c r="H9" s="80">
        <v>1</v>
      </c>
      <c r="I9" s="88"/>
      <c r="J9" s="66">
        <f>(F9*H9)+(E9/12*H9)+(D9/365*H9)</f>
        <v>0</v>
      </c>
    </row>
    <row r="10" spans="1:10" ht="21" customHeight="1">
      <c r="A10" s="85"/>
      <c r="B10" s="99"/>
      <c r="C10" s="42" t="s">
        <v>26</v>
      </c>
      <c r="D10" s="41">
        <v>0</v>
      </c>
      <c r="E10" s="41">
        <v>0</v>
      </c>
      <c r="F10" s="41">
        <v>0</v>
      </c>
      <c r="G10" s="47"/>
      <c r="H10" s="80">
        <v>2</v>
      </c>
      <c r="I10" s="88"/>
      <c r="J10" s="66">
        <f>(F10*H10)+(E10/12*H10)+(D10/365*H10)</f>
        <v>0</v>
      </c>
    </row>
    <row r="11" spans="1:10" ht="21" customHeight="1">
      <c r="A11" s="85"/>
      <c r="B11" s="99"/>
      <c r="C11" s="42" t="s">
        <v>27</v>
      </c>
      <c r="D11" s="41">
        <v>0</v>
      </c>
      <c r="E11" s="41">
        <v>0</v>
      </c>
      <c r="F11" s="41">
        <v>0</v>
      </c>
      <c r="G11" s="47"/>
      <c r="H11" s="80">
        <v>3</v>
      </c>
      <c r="I11" s="88"/>
      <c r="J11" s="66">
        <f>(F11*H11)+(E11/12*H11)+(D11/365*H11)</f>
        <v>0</v>
      </c>
    </row>
    <row r="12" spans="1:10" ht="21" customHeight="1">
      <c r="A12" s="85"/>
      <c r="B12" s="99"/>
      <c r="C12" s="42" t="s">
        <v>28</v>
      </c>
      <c r="D12" s="41">
        <v>0</v>
      </c>
      <c r="E12" s="41">
        <v>0</v>
      </c>
      <c r="F12" s="41">
        <v>0</v>
      </c>
      <c r="G12" s="47"/>
      <c r="H12" s="78">
        <v>3.5</v>
      </c>
      <c r="I12" s="88"/>
      <c r="J12" s="66">
        <f>(F12*H12)+(E12/12*H12)+(D12/365*H12)</f>
        <v>0</v>
      </c>
    </row>
    <row r="13" spans="1:10" ht="21" customHeight="1">
      <c r="A13" s="85"/>
      <c r="B13" s="99"/>
      <c r="C13" s="42" t="s">
        <v>29</v>
      </c>
      <c r="D13" s="41">
        <v>0</v>
      </c>
      <c r="E13" s="41">
        <v>0</v>
      </c>
      <c r="F13" s="41">
        <v>0</v>
      </c>
      <c r="G13" s="47"/>
      <c r="H13" s="80">
        <v>4</v>
      </c>
      <c r="I13" s="88"/>
      <c r="J13" s="66">
        <f>(F13*H13)+(E13/12*H13)+(D13/365*H13)</f>
        <v>0</v>
      </c>
    </row>
    <row r="14" spans="1:10" ht="21" customHeight="1">
      <c r="A14" s="85"/>
      <c r="B14" s="108" t="s">
        <v>52</v>
      </c>
      <c r="C14" s="44" t="s">
        <v>41</v>
      </c>
      <c r="D14" s="45">
        <v>0</v>
      </c>
      <c r="E14" s="45">
        <v>0</v>
      </c>
      <c r="F14" s="45">
        <v>0</v>
      </c>
      <c r="G14" s="53"/>
      <c r="H14" s="82">
        <v>1</v>
      </c>
      <c r="I14" s="88"/>
      <c r="J14" s="66">
        <f>(F14*H9*2)+(E14/12*H9*2)+(D14/365*H9*2)</f>
        <v>0</v>
      </c>
    </row>
    <row r="15" spans="1:10" ht="21" customHeight="1">
      <c r="A15" s="85"/>
      <c r="B15" s="108"/>
      <c r="C15" s="44" t="s">
        <v>42</v>
      </c>
      <c r="D15" s="45">
        <v>0</v>
      </c>
      <c r="E15" s="45">
        <v>0</v>
      </c>
      <c r="F15" s="45">
        <v>0</v>
      </c>
      <c r="G15" s="53"/>
      <c r="H15" s="82">
        <v>2</v>
      </c>
      <c r="I15" s="88"/>
      <c r="J15" s="66">
        <f>(F15*H10*2)+(E15/12*H10*2)+(D15/365*H10*2)</f>
        <v>0</v>
      </c>
    </row>
    <row r="16" spans="1:10" ht="21" customHeight="1">
      <c r="A16" s="85"/>
      <c r="B16" s="108"/>
      <c r="C16" s="44" t="s">
        <v>43</v>
      </c>
      <c r="D16" s="45">
        <v>0</v>
      </c>
      <c r="E16" s="45">
        <v>0</v>
      </c>
      <c r="F16" s="45">
        <v>0</v>
      </c>
      <c r="G16" s="53"/>
      <c r="H16" s="82">
        <v>3</v>
      </c>
      <c r="I16" s="88"/>
      <c r="J16" s="66">
        <f>(F16*H11*2)+(E16/12*H11*2)+(D16/365*H11*2)</f>
        <v>0</v>
      </c>
    </row>
    <row r="17" spans="1:10" ht="21" customHeight="1">
      <c r="A17" s="85"/>
      <c r="B17" s="108"/>
      <c r="C17" s="44" t="s">
        <v>44</v>
      </c>
      <c r="D17" s="45">
        <v>0</v>
      </c>
      <c r="E17" s="45">
        <v>0</v>
      </c>
      <c r="F17" s="45">
        <v>0</v>
      </c>
      <c r="G17" s="53"/>
      <c r="H17" s="48">
        <v>3.5</v>
      </c>
      <c r="I17" s="88"/>
      <c r="J17" s="66">
        <f>(F17*H12*2)+(E17/12*H12*2)+(D17/365*H12*2)</f>
        <v>0</v>
      </c>
    </row>
    <row r="18" spans="1:10" ht="21" customHeight="1">
      <c r="A18" s="85"/>
      <c r="B18" s="108"/>
      <c r="C18" s="93" t="s">
        <v>45</v>
      </c>
      <c r="D18" s="95">
        <v>0</v>
      </c>
      <c r="E18" s="95">
        <v>0</v>
      </c>
      <c r="F18" s="95">
        <v>0</v>
      </c>
      <c r="G18" s="53"/>
      <c r="H18" s="125">
        <v>4</v>
      </c>
      <c r="I18" s="89"/>
      <c r="J18" s="66">
        <f>(F18*H13*2)+(E18/12*H13*2)+(D18/365*H13*2)</f>
        <v>0</v>
      </c>
    </row>
    <row r="19" spans="1:10" ht="28.5">
      <c r="A19" s="86"/>
      <c r="B19" s="108"/>
      <c r="C19" s="94"/>
      <c r="D19" s="96"/>
      <c r="E19" s="96"/>
      <c r="F19" s="96"/>
      <c r="G19" s="54"/>
      <c r="H19" s="126"/>
      <c r="I19" s="27" t="s">
        <v>9</v>
      </c>
      <c r="J19" s="67">
        <f>IF(SUM(J9:J18)&lt;I8,SUM(J9:J18),I8)</f>
        <v>0</v>
      </c>
    </row>
    <row r="20" spans="1:10" ht="20.25" customHeight="1">
      <c r="A20" s="84">
        <v>3</v>
      </c>
      <c r="B20" s="87" t="s">
        <v>53</v>
      </c>
      <c r="C20" s="35"/>
      <c r="D20" s="55" t="s">
        <v>10</v>
      </c>
      <c r="E20" s="55" t="s">
        <v>11</v>
      </c>
      <c r="F20" s="55" t="s">
        <v>12</v>
      </c>
      <c r="G20" s="59"/>
      <c r="H20" s="31"/>
      <c r="I20" s="87">
        <v>35</v>
      </c>
      <c r="J20" s="32"/>
    </row>
    <row r="21" spans="1:10" ht="21" customHeight="1">
      <c r="A21" s="85"/>
      <c r="B21" s="88"/>
      <c r="C21" s="38" t="s">
        <v>30</v>
      </c>
      <c r="D21" s="41">
        <v>0</v>
      </c>
      <c r="E21" s="41">
        <v>0</v>
      </c>
      <c r="F21" s="41">
        <v>0</v>
      </c>
      <c r="G21" s="56"/>
      <c r="H21" s="81">
        <v>5</v>
      </c>
      <c r="I21" s="88"/>
      <c r="J21" s="66">
        <f>(F21*H21)+(E21/12*H21)+(D21/365*H21)</f>
        <v>0</v>
      </c>
    </row>
    <row r="22" spans="1:10" ht="21" customHeight="1">
      <c r="A22" s="85"/>
      <c r="B22" s="88"/>
      <c r="C22" s="43" t="s">
        <v>31</v>
      </c>
      <c r="D22" s="47">
        <v>0</v>
      </c>
      <c r="E22" s="47">
        <v>0</v>
      </c>
      <c r="F22" s="47">
        <v>0</v>
      </c>
      <c r="G22" s="47"/>
      <c r="H22" s="80">
        <v>4</v>
      </c>
      <c r="I22" s="88"/>
      <c r="J22" s="66">
        <f t="shared" ref="J22:J24" si="1">(F22*H22)+(E22/12*H22)+(D22/365*H22)</f>
        <v>0</v>
      </c>
    </row>
    <row r="23" spans="1:10" ht="25.5" customHeight="1">
      <c r="A23" s="85"/>
      <c r="B23" s="88"/>
      <c r="C23" s="43" t="s">
        <v>61</v>
      </c>
      <c r="D23" s="47">
        <v>0</v>
      </c>
      <c r="E23" s="47">
        <v>0</v>
      </c>
      <c r="F23" s="47">
        <v>0</v>
      </c>
      <c r="G23" s="47"/>
      <c r="H23" s="80">
        <v>3</v>
      </c>
      <c r="I23" s="88"/>
      <c r="J23" s="66">
        <f t="shared" si="1"/>
        <v>0</v>
      </c>
    </row>
    <row r="24" spans="1:10" ht="30" customHeight="1">
      <c r="A24" s="85"/>
      <c r="B24" s="89"/>
      <c r="C24" s="43" t="s">
        <v>57</v>
      </c>
      <c r="D24" s="47">
        <v>0</v>
      </c>
      <c r="E24" s="47">
        <v>0</v>
      </c>
      <c r="F24" s="47">
        <v>0</v>
      </c>
      <c r="G24" s="47"/>
      <c r="H24" s="80">
        <v>2</v>
      </c>
      <c r="I24" s="88"/>
      <c r="J24" s="66">
        <f t="shared" si="1"/>
        <v>0</v>
      </c>
    </row>
    <row r="25" spans="1:10" ht="21" customHeight="1">
      <c r="A25" s="85"/>
      <c r="B25" s="90" t="s">
        <v>54</v>
      </c>
      <c r="C25" s="44" t="s">
        <v>48</v>
      </c>
      <c r="D25" s="45">
        <v>0</v>
      </c>
      <c r="E25" s="45">
        <v>0</v>
      </c>
      <c r="F25" s="45">
        <v>0</v>
      </c>
      <c r="G25" s="45"/>
      <c r="H25" s="46">
        <v>5</v>
      </c>
      <c r="I25" s="88"/>
      <c r="J25" s="66">
        <f>(F25*H25*2)+(E25/12*H25*2)+(D25/365*H25*2)</f>
        <v>0</v>
      </c>
    </row>
    <row r="26" spans="1:10" ht="21" customHeight="1">
      <c r="A26" s="85"/>
      <c r="B26" s="91"/>
      <c r="C26" s="71" t="s">
        <v>56</v>
      </c>
      <c r="D26" s="70">
        <v>0</v>
      </c>
      <c r="E26" s="70">
        <v>0</v>
      </c>
      <c r="F26" s="70">
        <v>0</v>
      </c>
      <c r="G26" s="70"/>
      <c r="H26" s="79">
        <v>4</v>
      </c>
      <c r="I26" s="88"/>
      <c r="J26" s="66">
        <f>(F26*H26*2)+(E26/12*H26*2)+(D26/365*H26*2)</f>
        <v>0</v>
      </c>
    </row>
    <row r="27" spans="1:10" ht="27.75" customHeight="1">
      <c r="A27" s="85"/>
      <c r="B27" s="91"/>
      <c r="C27" s="44" t="s">
        <v>62</v>
      </c>
      <c r="D27" s="70">
        <v>0</v>
      </c>
      <c r="E27" s="70">
        <v>0</v>
      </c>
      <c r="F27" s="70">
        <v>0</v>
      </c>
      <c r="G27" s="70"/>
      <c r="H27" s="79">
        <v>3</v>
      </c>
      <c r="I27" s="88"/>
      <c r="J27" s="66">
        <f>(F27*H27*2)+(E27/12*H27*2)+(D27/365*H27*2)</f>
        <v>0</v>
      </c>
    </row>
    <row r="28" spans="1:10" ht="21" customHeight="1">
      <c r="A28" s="85"/>
      <c r="B28" s="91"/>
      <c r="C28" s="93" t="s">
        <v>58</v>
      </c>
      <c r="D28" s="95">
        <v>0</v>
      </c>
      <c r="E28" s="95">
        <v>0</v>
      </c>
      <c r="F28" s="95">
        <v>0</v>
      </c>
      <c r="G28" s="95"/>
      <c r="H28" s="90">
        <v>2</v>
      </c>
      <c r="I28" s="89"/>
      <c r="J28" s="66">
        <f>(F28*H28*2)+(E28/12*H28*2)+(D28/365*H28*2)</f>
        <v>0</v>
      </c>
    </row>
    <row r="29" spans="1:10" ht="28.5" customHeight="1">
      <c r="A29" s="86"/>
      <c r="B29" s="92"/>
      <c r="C29" s="94"/>
      <c r="D29" s="96"/>
      <c r="E29" s="96"/>
      <c r="F29" s="96"/>
      <c r="G29" s="96"/>
      <c r="H29" s="92"/>
      <c r="I29" s="28" t="s">
        <v>9</v>
      </c>
      <c r="J29" s="67">
        <f>IF(SUM(J21:J28)&lt;I20,SUM(J21:J28),I20)</f>
        <v>0</v>
      </c>
    </row>
    <row r="30" spans="1:10" ht="21" customHeight="1">
      <c r="A30" s="84">
        <v>4</v>
      </c>
      <c r="B30" s="99" t="s">
        <v>50</v>
      </c>
      <c r="C30" s="35"/>
      <c r="D30" s="84" t="s">
        <v>14</v>
      </c>
      <c r="E30" s="99" t="s">
        <v>24</v>
      </c>
      <c r="F30" s="99"/>
      <c r="G30" s="47"/>
      <c r="H30" s="112"/>
      <c r="I30" s="87">
        <v>10</v>
      </c>
      <c r="J30" s="117"/>
    </row>
    <row r="31" spans="1:10" ht="21.75" customHeight="1">
      <c r="A31" s="85"/>
      <c r="B31" s="118"/>
      <c r="C31" s="146" t="s">
        <v>13</v>
      </c>
      <c r="D31" s="86"/>
      <c r="E31" s="83" t="s">
        <v>11</v>
      </c>
      <c r="F31" s="83" t="s">
        <v>12</v>
      </c>
      <c r="G31" s="57"/>
      <c r="H31" s="113"/>
      <c r="I31" s="88"/>
      <c r="J31" s="117"/>
    </row>
    <row r="32" spans="1:10" ht="30.75" customHeight="1">
      <c r="A32" s="85"/>
      <c r="B32" s="118"/>
      <c r="C32" s="147"/>
      <c r="D32" s="64">
        <v>0</v>
      </c>
      <c r="E32" s="64">
        <v>0</v>
      </c>
      <c r="F32" s="64">
        <v>0</v>
      </c>
      <c r="G32" s="61"/>
      <c r="H32" s="115">
        <v>2</v>
      </c>
      <c r="I32" s="88"/>
      <c r="J32" s="23">
        <f>(E32*H32/12)+(F32*H32)</f>
        <v>0</v>
      </c>
    </row>
    <row r="33" spans="1:10" ht="34.5" customHeight="1">
      <c r="A33" s="85"/>
      <c r="B33" s="119" t="s">
        <v>55</v>
      </c>
      <c r="C33" s="149" t="s">
        <v>49</v>
      </c>
      <c r="D33" s="151">
        <v>0</v>
      </c>
      <c r="E33" s="151">
        <v>0</v>
      </c>
      <c r="F33" s="151">
        <v>0</v>
      </c>
      <c r="G33" s="61"/>
      <c r="H33" s="148"/>
      <c r="I33" s="88"/>
      <c r="J33" s="23">
        <f>((E33*H32/12)+(F33*H32))*2</f>
        <v>0</v>
      </c>
    </row>
    <row r="34" spans="1:10" ht="32.25" customHeight="1">
      <c r="A34" s="86"/>
      <c r="B34" s="120"/>
      <c r="C34" s="150"/>
      <c r="D34" s="151"/>
      <c r="E34" s="151"/>
      <c r="F34" s="151"/>
      <c r="G34" s="45"/>
      <c r="H34" s="116"/>
      <c r="I34" s="28" t="s">
        <v>9</v>
      </c>
      <c r="J34" s="22">
        <f>IF(SUM(J32:J33)&lt;I30,SUM(J32:J33),I30)</f>
        <v>0</v>
      </c>
    </row>
    <row r="35" spans="1:10" ht="20.25">
      <c r="A35" s="102">
        <v>5</v>
      </c>
      <c r="B35" s="99" t="s">
        <v>47</v>
      </c>
      <c r="C35" s="35"/>
      <c r="D35" s="99" t="s">
        <v>15</v>
      </c>
      <c r="E35" s="99"/>
      <c r="F35" s="99"/>
      <c r="G35" s="59"/>
      <c r="H35" s="31"/>
      <c r="I35" s="99">
        <v>150</v>
      </c>
      <c r="J35" s="33"/>
    </row>
    <row r="36" spans="1:10" ht="20.25">
      <c r="A36" s="102"/>
      <c r="B36" s="99"/>
      <c r="C36" s="38" t="s">
        <v>32</v>
      </c>
      <c r="D36" s="103">
        <v>0</v>
      </c>
      <c r="E36" s="103"/>
      <c r="F36" s="103"/>
      <c r="G36" s="56"/>
      <c r="H36" s="30">
        <v>0.5</v>
      </c>
      <c r="I36" s="99"/>
      <c r="J36" s="30">
        <f>H36*D36</f>
        <v>0</v>
      </c>
    </row>
    <row r="37" spans="1:10" ht="20.25">
      <c r="A37" s="102"/>
      <c r="B37" s="99"/>
      <c r="C37" s="38" t="s">
        <v>33</v>
      </c>
      <c r="D37" s="103">
        <v>0</v>
      </c>
      <c r="E37" s="103"/>
      <c r="F37" s="103"/>
      <c r="G37" s="56"/>
      <c r="H37" s="65">
        <v>1</v>
      </c>
      <c r="I37" s="99"/>
      <c r="J37" s="30">
        <f t="shared" ref="J37:J38" si="2">H37*D37</f>
        <v>0</v>
      </c>
    </row>
    <row r="38" spans="1:10" ht="20.25">
      <c r="A38" s="102"/>
      <c r="B38" s="99"/>
      <c r="C38" s="122" t="s">
        <v>34</v>
      </c>
      <c r="D38" s="103">
        <v>0</v>
      </c>
      <c r="E38" s="103"/>
      <c r="F38" s="103"/>
      <c r="G38" s="47"/>
      <c r="H38" s="100">
        <v>1.5</v>
      </c>
      <c r="I38" s="99"/>
      <c r="J38" s="30">
        <f t="shared" si="2"/>
        <v>0</v>
      </c>
    </row>
    <row r="39" spans="1:10" ht="28.5">
      <c r="A39" s="102"/>
      <c r="B39" s="99"/>
      <c r="C39" s="122"/>
      <c r="D39" s="103"/>
      <c r="E39" s="103"/>
      <c r="F39" s="103"/>
      <c r="G39" s="62"/>
      <c r="H39" s="101"/>
      <c r="I39" s="27" t="s">
        <v>9</v>
      </c>
      <c r="J39" s="22">
        <f>IF(SUM(J36:J38)&lt;I35,SUM(J36:J38),I35)</f>
        <v>0</v>
      </c>
    </row>
    <row r="40" spans="1:10" ht="24.75" customHeight="1">
      <c r="A40" s="34">
        <v>6</v>
      </c>
      <c r="B40" s="36" t="s">
        <v>16</v>
      </c>
      <c r="C40" s="124" t="s">
        <v>17</v>
      </c>
      <c r="D40" s="124"/>
      <c r="E40" s="124"/>
      <c r="F40" s="124"/>
      <c r="G40" s="58">
        <f>IF(H56=TRUE,80,85)</f>
        <v>85</v>
      </c>
      <c r="H40" s="51">
        <v>0</v>
      </c>
      <c r="I40" s="29">
        <v>100</v>
      </c>
      <c r="J40" s="69" t="str">
        <f>IF(H40&gt;100,"خطا",IF(H40&lt;G40,"کمتر از حد نصاب",H40))</f>
        <v>کمتر از حد نصاب</v>
      </c>
    </row>
    <row r="41" spans="1:10" ht="20.25">
      <c r="A41" s="102">
        <v>7</v>
      </c>
      <c r="B41" s="99" t="s">
        <v>18</v>
      </c>
      <c r="C41" s="35"/>
      <c r="D41" s="102" t="s">
        <v>19</v>
      </c>
      <c r="E41" s="102"/>
      <c r="F41" s="102"/>
      <c r="G41" s="59"/>
      <c r="H41" s="31"/>
      <c r="I41" s="99">
        <v>30</v>
      </c>
      <c r="J41" s="32"/>
    </row>
    <row r="42" spans="1:10" ht="20.25">
      <c r="A42" s="102"/>
      <c r="B42" s="99"/>
      <c r="C42" s="38" t="s">
        <v>35</v>
      </c>
      <c r="D42" s="103">
        <v>0</v>
      </c>
      <c r="E42" s="103"/>
      <c r="F42" s="103"/>
      <c r="G42" s="56"/>
      <c r="H42" s="4">
        <v>10</v>
      </c>
      <c r="I42" s="99"/>
      <c r="J42" s="26">
        <f>D42*H42</f>
        <v>0</v>
      </c>
    </row>
    <row r="43" spans="1:10" ht="20.25">
      <c r="A43" s="102"/>
      <c r="B43" s="99"/>
      <c r="C43" s="38" t="s">
        <v>36</v>
      </c>
      <c r="D43" s="103">
        <v>0</v>
      </c>
      <c r="E43" s="103"/>
      <c r="F43" s="103"/>
      <c r="G43" s="56"/>
      <c r="H43" s="4">
        <v>7</v>
      </c>
      <c r="I43" s="99"/>
      <c r="J43" s="26">
        <f>D43*H43</f>
        <v>0</v>
      </c>
    </row>
    <row r="44" spans="1:10" ht="20.25">
      <c r="A44" s="102"/>
      <c r="B44" s="99"/>
      <c r="C44" s="38" t="s">
        <v>37</v>
      </c>
      <c r="D44" s="103">
        <v>0</v>
      </c>
      <c r="E44" s="103"/>
      <c r="F44" s="103"/>
      <c r="G44" s="56"/>
      <c r="H44" s="4">
        <v>5</v>
      </c>
      <c r="I44" s="99"/>
      <c r="J44" s="26">
        <f>D44*H44</f>
        <v>0</v>
      </c>
    </row>
    <row r="45" spans="1:10" ht="20.25">
      <c r="A45" s="102"/>
      <c r="B45" s="99"/>
      <c r="C45" s="38" t="s">
        <v>38</v>
      </c>
      <c r="D45" s="103">
        <v>0</v>
      </c>
      <c r="E45" s="103"/>
      <c r="F45" s="103"/>
      <c r="G45" s="56"/>
      <c r="H45" s="4">
        <v>4</v>
      </c>
      <c r="I45" s="99"/>
      <c r="J45" s="26">
        <f>D45*H45</f>
        <v>0</v>
      </c>
    </row>
    <row r="46" spans="1:10" ht="19.5" customHeight="1">
      <c r="A46" s="102"/>
      <c r="B46" s="99"/>
      <c r="C46" s="122" t="s">
        <v>39</v>
      </c>
      <c r="D46" s="103">
        <v>0</v>
      </c>
      <c r="E46" s="103"/>
      <c r="F46" s="103"/>
      <c r="G46" s="47"/>
      <c r="H46" s="115">
        <v>2</v>
      </c>
      <c r="I46" s="99"/>
      <c r="J46" s="26">
        <f>D46*H46</f>
        <v>0</v>
      </c>
    </row>
    <row r="47" spans="1:10" ht="27" customHeight="1">
      <c r="A47" s="102"/>
      <c r="B47" s="99"/>
      <c r="C47" s="122"/>
      <c r="D47" s="103"/>
      <c r="E47" s="103"/>
      <c r="F47" s="103"/>
      <c r="G47" s="62"/>
      <c r="H47" s="116"/>
      <c r="I47" s="27" t="s">
        <v>9</v>
      </c>
      <c r="J47" s="25">
        <f>IF(SUM(J42:J46)&lt;I41,SUM(J42:J46),I41)</f>
        <v>0</v>
      </c>
    </row>
    <row r="48" spans="1:10" ht="19.5" customHeight="1">
      <c r="A48" s="75"/>
      <c r="B48" s="73"/>
      <c r="C48" s="35"/>
      <c r="D48" s="102" t="s">
        <v>3</v>
      </c>
      <c r="E48" s="102"/>
      <c r="F48" s="102"/>
      <c r="G48" s="77"/>
      <c r="H48" s="31"/>
      <c r="I48" s="87">
        <v>50</v>
      </c>
      <c r="J48" s="32"/>
    </row>
    <row r="49" spans="1:10" ht="21" customHeight="1">
      <c r="A49" s="37">
        <v>8</v>
      </c>
      <c r="B49" s="87" t="s">
        <v>20</v>
      </c>
      <c r="C49" s="76" t="s">
        <v>63</v>
      </c>
      <c r="D49" s="152">
        <v>0</v>
      </c>
      <c r="E49" s="152"/>
      <c r="F49" s="152"/>
      <c r="G49" s="52"/>
      <c r="H49" s="74">
        <v>15</v>
      </c>
      <c r="I49" s="88"/>
      <c r="J49" s="24">
        <f>IF(D49&lt;=H49,D49,H49)</f>
        <v>0</v>
      </c>
    </row>
    <row r="50" spans="1:10" ht="21" customHeight="1">
      <c r="A50" s="75"/>
      <c r="B50" s="88"/>
      <c r="C50" s="76" t="s">
        <v>64</v>
      </c>
      <c r="D50" s="103">
        <v>0</v>
      </c>
      <c r="E50" s="103"/>
      <c r="F50" s="103"/>
      <c r="G50" s="72"/>
      <c r="H50" s="74">
        <v>20</v>
      </c>
      <c r="I50" s="88"/>
      <c r="J50" s="24">
        <f t="shared" ref="J50:J52" si="3">IF(D50&lt;=H50,D50,H50)</f>
        <v>0</v>
      </c>
    </row>
    <row r="51" spans="1:10" ht="21" customHeight="1">
      <c r="A51" s="75"/>
      <c r="B51" s="88"/>
      <c r="C51" s="76" t="s">
        <v>65</v>
      </c>
      <c r="D51" s="103">
        <v>0</v>
      </c>
      <c r="E51" s="103"/>
      <c r="F51" s="103"/>
      <c r="G51" s="72"/>
      <c r="H51" s="74">
        <v>10</v>
      </c>
      <c r="I51" s="88"/>
      <c r="J51" s="24">
        <f t="shared" si="3"/>
        <v>0</v>
      </c>
    </row>
    <row r="52" spans="1:10" ht="21" customHeight="1">
      <c r="A52" s="75"/>
      <c r="B52" s="88"/>
      <c r="C52" s="127" t="s">
        <v>66</v>
      </c>
      <c r="D52" s="129">
        <v>0</v>
      </c>
      <c r="E52" s="130"/>
      <c r="F52" s="131"/>
      <c r="G52" s="72"/>
      <c r="H52" s="115">
        <v>5</v>
      </c>
      <c r="I52" s="89"/>
      <c r="J52" s="24">
        <f t="shared" si="3"/>
        <v>0</v>
      </c>
    </row>
    <row r="53" spans="1:10" ht="28.5" customHeight="1">
      <c r="A53" s="75"/>
      <c r="B53" s="89"/>
      <c r="C53" s="128"/>
      <c r="D53" s="132"/>
      <c r="E53" s="133"/>
      <c r="F53" s="134"/>
      <c r="G53" s="72"/>
      <c r="H53" s="116"/>
      <c r="I53" s="27" t="s">
        <v>9</v>
      </c>
      <c r="J53" s="24">
        <f>IF(SUM(J49:J52)&lt;I48,SUM(J49:J52),I48)</f>
        <v>0</v>
      </c>
    </row>
    <row r="54" spans="1:10" ht="28.5">
      <c r="A54" s="99" t="s">
        <v>21</v>
      </c>
      <c r="B54" s="99"/>
      <c r="C54" s="99"/>
      <c r="D54" s="99"/>
      <c r="E54" s="99"/>
      <c r="F54" s="99"/>
      <c r="G54" s="99"/>
      <c r="H54" s="99"/>
      <c r="I54" s="114" t="e">
        <f>J7+J19+J29+J34+J39+J40+J47+J53</f>
        <v>#VALUE!</v>
      </c>
      <c r="J54" s="114"/>
    </row>
    <row r="55" spans="1:10" ht="20.25">
      <c r="A55" s="2"/>
      <c r="B55" s="3"/>
      <c r="C55" s="3"/>
      <c r="D55" s="3"/>
      <c r="E55" s="3"/>
      <c r="F55" s="3"/>
      <c r="G55" s="3"/>
      <c r="H55" s="3"/>
      <c r="I55" s="121" t="e">
        <f>IF(I54&lt;F56,"کمبود امتیاز="&amp;F57,"تایید")</f>
        <v>#VALUE!</v>
      </c>
      <c r="J55" s="121"/>
    </row>
    <row r="56" spans="1:10" ht="20.25" hidden="1">
      <c r="A56" s="6"/>
      <c r="B56" s="7"/>
      <c r="C56" s="7"/>
      <c r="D56" s="7"/>
      <c r="E56" s="7"/>
      <c r="F56" s="50">
        <f>IF(H56=TRUE,325,360)</f>
        <v>360</v>
      </c>
      <c r="G56" s="50"/>
      <c r="H56" s="3" t="b">
        <v>0</v>
      </c>
      <c r="I56" s="8"/>
      <c r="J56" s="9"/>
    </row>
    <row r="57" spans="1:10" ht="20.25" hidden="1">
      <c r="A57" s="6"/>
      <c r="B57" s="7"/>
      <c r="C57" s="7"/>
      <c r="D57" s="7"/>
      <c r="E57" s="7"/>
      <c r="F57" s="49" t="e">
        <f>ROUND((F56-I54),2)</f>
        <v>#VALUE!</v>
      </c>
      <c r="G57" s="49"/>
      <c r="H57" s="7"/>
      <c r="I57" s="8"/>
      <c r="J57" s="9"/>
    </row>
    <row r="58" spans="1:10" ht="20.25">
      <c r="A58" s="6"/>
      <c r="B58" s="7"/>
      <c r="C58" s="7"/>
      <c r="D58" s="7"/>
      <c r="E58" s="7"/>
      <c r="F58" s="7"/>
      <c r="G58" s="7"/>
      <c r="H58" s="7"/>
      <c r="I58" s="8"/>
      <c r="J58" s="9"/>
    </row>
    <row r="59" spans="1:10" ht="27" customHeight="1">
      <c r="A59" s="10"/>
      <c r="B59" s="11" t="s">
        <v>59</v>
      </c>
      <c r="C59" s="12"/>
      <c r="D59" s="13"/>
      <c r="E59" s="111" t="s">
        <v>60</v>
      </c>
      <c r="F59" s="111"/>
      <c r="G59" s="111"/>
      <c r="H59" s="111"/>
      <c r="I59" s="111"/>
      <c r="J59" s="14"/>
    </row>
    <row r="60" spans="1:10" ht="27" customHeight="1">
      <c r="A60" s="10"/>
      <c r="B60" s="11" t="s">
        <v>23</v>
      </c>
      <c r="C60" s="12"/>
      <c r="D60" s="109" t="s">
        <v>67</v>
      </c>
      <c r="E60" s="109"/>
      <c r="F60" s="109"/>
      <c r="G60" s="109"/>
      <c r="H60" s="109"/>
      <c r="I60" s="109"/>
      <c r="J60" s="110"/>
    </row>
    <row r="61" spans="1:10">
      <c r="A61" s="15"/>
      <c r="B61" s="16"/>
      <c r="C61" s="17"/>
      <c r="D61" s="16"/>
      <c r="E61" s="16"/>
      <c r="F61" s="16"/>
      <c r="G61" s="16"/>
      <c r="H61" s="18"/>
      <c r="I61" s="16"/>
      <c r="J61" s="19"/>
    </row>
  </sheetData>
  <sheetProtection password="8EE0" sheet="1" objects="1" scenarios="1" formatCells="0"/>
  <dataConsolidate/>
  <mergeCells count="79">
    <mergeCell ref="B49:B53"/>
    <mergeCell ref="D49:F49"/>
    <mergeCell ref="D50:F50"/>
    <mergeCell ref="D51:F51"/>
    <mergeCell ref="D48:F48"/>
    <mergeCell ref="I48:I52"/>
    <mergeCell ref="C52:C53"/>
    <mergeCell ref="D52:F53"/>
    <mergeCell ref="H52:H53"/>
    <mergeCell ref="C4:F4"/>
    <mergeCell ref="C5:F5"/>
    <mergeCell ref="C6:F7"/>
    <mergeCell ref="G6:G7"/>
    <mergeCell ref="C31:C32"/>
    <mergeCell ref="D36:F36"/>
    <mergeCell ref="D37:F37"/>
    <mergeCell ref="H32:H34"/>
    <mergeCell ref="C33:C34"/>
    <mergeCell ref="D33:D34"/>
    <mergeCell ref="E33:E34"/>
    <mergeCell ref="F33:F34"/>
    <mergeCell ref="I55:J55"/>
    <mergeCell ref="I8:I18"/>
    <mergeCell ref="C46:C47"/>
    <mergeCell ref="H6:H7"/>
    <mergeCell ref="D46:F47"/>
    <mergeCell ref="D42:F42"/>
    <mergeCell ref="D43:F43"/>
    <mergeCell ref="C38:C39"/>
    <mergeCell ref="D44:F44"/>
    <mergeCell ref="D45:F45"/>
    <mergeCell ref="C40:F40"/>
    <mergeCell ref="H18:H19"/>
    <mergeCell ref="C18:C19"/>
    <mergeCell ref="D18:D19"/>
    <mergeCell ref="E18:E19"/>
    <mergeCell ref="F18:F19"/>
    <mergeCell ref="D60:J60"/>
    <mergeCell ref="E59:I59"/>
    <mergeCell ref="H30:H31"/>
    <mergeCell ref="E30:F30"/>
    <mergeCell ref="D30:D31"/>
    <mergeCell ref="I41:I46"/>
    <mergeCell ref="A54:H54"/>
    <mergeCell ref="I54:J54"/>
    <mergeCell ref="H46:H47"/>
    <mergeCell ref="A41:A47"/>
    <mergeCell ref="B41:B47"/>
    <mergeCell ref="D41:F41"/>
    <mergeCell ref="J30:J31"/>
    <mergeCell ref="B30:B32"/>
    <mergeCell ref="B33:B34"/>
    <mergeCell ref="I30:I33"/>
    <mergeCell ref="A1:J1"/>
    <mergeCell ref="B4:B7"/>
    <mergeCell ref="B35:B39"/>
    <mergeCell ref="I4:I6"/>
    <mergeCell ref="H38:H39"/>
    <mergeCell ref="A35:A39"/>
    <mergeCell ref="D35:F35"/>
    <mergeCell ref="I35:I38"/>
    <mergeCell ref="D38:F39"/>
    <mergeCell ref="C3:F3"/>
    <mergeCell ref="A8:A19"/>
    <mergeCell ref="A30:A34"/>
    <mergeCell ref="A4:A7"/>
    <mergeCell ref="A2:J2"/>
    <mergeCell ref="B8:B13"/>
    <mergeCell ref="B14:B19"/>
    <mergeCell ref="A20:A29"/>
    <mergeCell ref="B20:B24"/>
    <mergeCell ref="B25:B29"/>
    <mergeCell ref="C28:C29"/>
    <mergeCell ref="I20:I28"/>
    <mergeCell ref="H28:H29"/>
    <mergeCell ref="D28:D29"/>
    <mergeCell ref="E28:E29"/>
    <mergeCell ref="F28:F29"/>
    <mergeCell ref="G28:G29"/>
  </mergeCells>
  <conditionalFormatting sqref="J7">
    <cfRule type="containsText" dxfId="0" priority="1" operator="containsText" text="خطا">
      <formula>NOT(ISERROR(SEARCH("خطا",J7)))</formula>
    </cfRule>
  </conditionalFormatting>
  <dataValidations count="1">
    <dataValidation allowBlank="1" showInputMessage="1" showErrorMessage="1" errorTitle="اصلاح شود" promptTitle="اصلاح" sqref="J7"/>
  </dataValidations>
  <printOptions horizontalCentered="1" verticalCentered="1"/>
  <pageMargins left="0.25" right="0.25" top="0.15748031496063" bottom="0.15748031496063" header="0.31496062992126" footer="0.31496062992126"/>
  <pageSetup paperSize="9" scale="6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عالی</vt:lpstr>
      <vt:lpstr>عالی!Print_Area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2023-05-07T09:40:13Z</dcterms:modified>
</cp:coreProperties>
</file>